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w\Downloads\"/>
    </mc:Choice>
  </mc:AlternateContent>
  <bookViews>
    <workbookView xWindow="0" yWindow="0" windowWidth="28800" windowHeight="12435" firstSheet="2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bus.gov.ru'!$A$1:$BZ$32</definedName>
  </definedNames>
  <calcPr calcId="152511"/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D33" i="6"/>
  <c r="C33" i="6"/>
  <c r="B33" i="6"/>
  <c r="A33" i="6"/>
  <c r="D32" i="6"/>
  <c r="C32" i="6"/>
  <c r="E32" i="6" s="1"/>
  <c r="B32" i="6"/>
  <c r="A32" i="6"/>
  <c r="D31" i="6"/>
  <c r="E31" i="6" s="1"/>
  <c r="F3" i="7" s="1"/>
  <c r="C31" i="6"/>
  <c r="B31" i="6"/>
  <c r="A31" i="6"/>
  <c r="E30" i="6"/>
  <c r="D30" i="6"/>
  <c r="C30" i="6"/>
  <c r="B30" i="6"/>
  <c r="A30" i="6"/>
  <c r="D29" i="6"/>
  <c r="C29" i="6"/>
  <c r="B29" i="6"/>
  <c r="E29" i="6" s="1"/>
  <c r="A29" i="6"/>
  <c r="D28" i="6"/>
  <c r="C28" i="6"/>
  <c r="B28" i="6"/>
  <c r="A28" i="6"/>
  <c r="E27" i="6"/>
  <c r="D27" i="6"/>
  <c r="C27" i="6"/>
  <c r="B27" i="6"/>
  <c r="A27" i="6"/>
  <c r="D26" i="6"/>
  <c r="C26" i="6"/>
  <c r="B26" i="6"/>
  <c r="E26" i="6" s="1"/>
  <c r="A26" i="6"/>
  <c r="D25" i="6"/>
  <c r="C25" i="6"/>
  <c r="B25" i="6"/>
  <c r="A25" i="6"/>
  <c r="D24" i="6"/>
  <c r="C24" i="6"/>
  <c r="E24" i="6" s="1"/>
  <c r="B24" i="6"/>
  <c r="A24" i="6"/>
  <c r="D23" i="6"/>
  <c r="E23" i="6" s="1"/>
  <c r="C23" i="6"/>
  <c r="B23" i="6"/>
  <c r="A23" i="6"/>
  <c r="E22" i="6"/>
  <c r="D22" i="6"/>
  <c r="C22" i="6"/>
  <c r="B22" i="6"/>
  <c r="A22" i="6"/>
  <c r="D21" i="6"/>
  <c r="C21" i="6"/>
  <c r="B21" i="6"/>
  <c r="A21" i="6"/>
  <c r="D20" i="6"/>
  <c r="C20" i="6"/>
  <c r="B20" i="6"/>
  <c r="A20" i="6"/>
  <c r="E19" i="6"/>
  <c r="D19" i="6"/>
  <c r="C19" i="6"/>
  <c r="B19" i="6"/>
  <c r="A19" i="6"/>
  <c r="D18" i="6"/>
  <c r="C18" i="6"/>
  <c r="B18" i="6"/>
  <c r="E18" i="6" s="1"/>
  <c r="A18" i="6"/>
  <c r="D17" i="6"/>
  <c r="C17" i="6"/>
  <c r="B17" i="6"/>
  <c r="A17" i="6"/>
  <c r="D16" i="6"/>
  <c r="C16" i="6"/>
  <c r="B16" i="6"/>
  <c r="A16" i="6"/>
  <c r="D15" i="6"/>
  <c r="E15" i="6" s="1"/>
  <c r="C15" i="6"/>
  <c r="B15" i="6"/>
  <c r="A15" i="6"/>
  <c r="E14" i="6"/>
  <c r="D14" i="6"/>
  <c r="C14" i="6"/>
  <c r="B14" i="6"/>
  <c r="A14" i="6"/>
  <c r="D13" i="6"/>
  <c r="C13" i="6"/>
  <c r="B13" i="6"/>
  <c r="A13" i="6"/>
  <c r="D12" i="6"/>
  <c r="C12" i="6"/>
  <c r="B12" i="6"/>
  <c r="A12" i="6"/>
  <c r="E11" i="6"/>
  <c r="D11" i="6"/>
  <c r="C11" i="6"/>
  <c r="B11" i="6"/>
  <c r="A11" i="6"/>
  <c r="D10" i="6"/>
  <c r="C10" i="6"/>
  <c r="B10" i="6"/>
  <c r="E10" i="6" s="1"/>
  <c r="A10" i="6"/>
  <c r="D9" i="6"/>
  <c r="C9" i="6"/>
  <c r="B9" i="6"/>
  <c r="A9" i="6"/>
  <c r="D8" i="6"/>
  <c r="C8" i="6"/>
  <c r="B8" i="6"/>
  <c r="A8" i="6"/>
  <c r="D7" i="6"/>
  <c r="E7" i="6" s="1"/>
  <c r="C7" i="6"/>
  <c r="B7" i="6"/>
  <c r="A7" i="6"/>
  <c r="E6" i="6"/>
  <c r="D6" i="6"/>
  <c r="C6" i="6"/>
  <c r="B6" i="6"/>
  <c r="A6" i="6"/>
  <c r="D5" i="6"/>
  <c r="C5" i="6"/>
  <c r="B5" i="6"/>
  <c r="E5" i="6" s="1"/>
  <c r="A5" i="6"/>
  <c r="D4" i="6"/>
  <c r="C4" i="6"/>
  <c r="B4" i="6"/>
  <c r="A4" i="6"/>
  <c r="E3" i="6"/>
  <c r="D3" i="6"/>
  <c r="C3" i="6"/>
  <c r="B3" i="6"/>
  <c r="A3" i="6"/>
  <c r="D33" i="5"/>
  <c r="C33" i="5"/>
  <c r="B33" i="5"/>
  <c r="E33" i="5" s="1"/>
  <c r="A33" i="5"/>
  <c r="D32" i="5"/>
  <c r="C32" i="5"/>
  <c r="B32" i="5"/>
  <c r="A32" i="5"/>
  <c r="D31" i="5"/>
  <c r="C31" i="5"/>
  <c r="B31" i="5"/>
  <c r="A31" i="5"/>
  <c r="D30" i="5"/>
  <c r="E30" i="5" s="1"/>
  <c r="C30" i="5"/>
  <c r="B30" i="5"/>
  <c r="A30" i="5"/>
  <c r="E29" i="5"/>
  <c r="D29" i="5"/>
  <c r="C29" i="5"/>
  <c r="B29" i="5"/>
  <c r="A29" i="5"/>
  <c r="D28" i="5"/>
  <c r="C28" i="5"/>
  <c r="B28" i="5"/>
  <c r="E28" i="5" s="1"/>
  <c r="A28" i="5"/>
  <c r="D27" i="5"/>
  <c r="C27" i="5"/>
  <c r="B27" i="5"/>
  <c r="A27" i="5"/>
  <c r="E26" i="5"/>
  <c r="D26" i="5"/>
  <c r="C26" i="5"/>
  <c r="B26" i="5"/>
  <c r="A26" i="5"/>
  <c r="D25" i="5"/>
  <c r="C25" i="5"/>
  <c r="B25" i="5"/>
  <c r="E25" i="5" s="1"/>
  <c r="A25" i="5"/>
  <c r="D24" i="5"/>
  <c r="C24" i="5"/>
  <c r="B24" i="5"/>
  <c r="A24" i="5"/>
  <c r="D23" i="5"/>
  <c r="C23" i="5"/>
  <c r="B23" i="5"/>
  <c r="A23" i="5"/>
  <c r="D22" i="5"/>
  <c r="E22" i="5" s="1"/>
  <c r="C22" i="5"/>
  <c r="B22" i="5"/>
  <c r="A22" i="5"/>
  <c r="E21" i="5"/>
  <c r="D21" i="5"/>
  <c r="C21" i="5"/>
  <c r="B21" i="5"/>
  <c r="A21" i="5"/>
  <c r="D20" i="5"/>
  <c r="C20" i="5"/>
  <c r="B20" i="5"/>
  <c r="E20" i="5" s="1"/>
  <c r="A20" i="5"/>
  <c r="D19" i="5"/>
  <c r="C19" i="5"/>
  <c r="B19" i="5"/>
  <c r="A19" i="5"/>
  <c r="E18" i="5"/>
  <c r="D18" i="5"/>
  <c r="C18" i="5"/>
  <c r="B18" i="5"/>
  <c r="A18" i="5"/>
  <c r="D17" i="5"/>
  <c r="C17" i="5"/>
  <c r="B17" i="5"/>
  <c r="E17" i="5" s="1"/>
  <c r="A17" i="5"/>
  <c r="D16" i="5"/>
  <c r="C16" i="5"/>
  <c r="B16" i="5"/>
  <c r="A16" i="5"/>
  <c r="D15" i="5"/>
  <c r="C15" i="5"/>
  <c r="B15" i="5"/>
  <c r="A15" i="5"/>
  <c r="D14" i="5"/>
  <c r="E14" i="5" s="1"/>
  <c r="C14" i="5"/>
  <c r="B14" i="5"/>
  <c r="A14" i="5"/>
  <c r="E13" i="5"/>
  <c r="D13" i="5"/>
  <c r="C13" i="5"/>
  <c r="B13" i="5"/>
  <c r="A13" i="5"/>
  <c r="D12" i="5"/>
  <c r="C12" i="5"/>
  <c r="B12" i="5"/>
  <c r="E12" i="5" s="1"/>
  <c r="A12" i="5"/>
  <c r="D11" i="5"/>
  <c r="C11" i="5"/>
  <c r="B11" i="5"/>
  <c r="A11" i="5"/>
  <c r="E10" i="5"/>
  <c r="D10" i="5"/>
  <c r="C10" i="5"/>
  <c r="B10" i="5"/>
  <c r="A10" i="5"/>
  <c r="D9" i="5"/>
  <c r="C9" i="5"/>
  <c r="B9" i="5"/>
  <c r="E9" i="5" s="1"/>
  <c r="A9" i="5"/>
  <c r="D8" i="5"/>
  <c r="C8" i="5"/>
  <c r="B8" i="5"/>
  <c r="A8" i="5"/>
  <c r="D7" i="5"/>
  <c r="C7" i="5"/>
  <c r="B7" i="5"/>
  <c r="A7" i="5"/>
  <c r="D6" i="5"/>
  <c r="E6" i="5" s="1"/>
  <c r="C6" i="5"/>
  <c r="B6" i="5"/>
  <c r="A6" i="5"/>
  <c r="E5" i="5"/>
  <c r="D5" i="5"/>
  <c r="C5" i="5"/>
  <c r="B5" i="5"/>
  <c r="A5" i="5"/>
  <c r="D4" i="5"/>
  <c r="C4" i="5"/>
  <c r="B4" i="5"/>
  <c r="E4" i="5" s="1"/>
  <c r="A4" i="5"/>
  <c r="D3" i="5"/>
  <c r="C3" i="5"/>
  <c r="B3" i="5"/>
  <c r="A3" i="5"/>
  <c r="E33" i="4"/>
  <c r="D33" i="4"/>
  <c r="C33" i="4"/>
  <c r="B33" i="4"/>
  <c r="A33" i="4"/>
  <c r="D32" i="4"/>
  <c r="C32" i="4"/>
  <c r="B32" i="4"/>
  <c r="E32" i="4" s="1"/>
  <c r="A32" i="4"/>
  <c r="D31" i="4"/>
  <c r="C31" i="4"/>
  <c r="B31" i="4"/>
  <c r="A31" i="4"/>
  <c r="D30" i="4"/>
  <c r="C30" i="4"/>
  <c r="B30" i="4"/>
  <c r="A30" i="4"/>
  <c r="D29" i="4"/>
  <c r="E29" i="4" s="1"/>
  <c r="C29" i="4"/>
  <c r="B29" i="4"/>
  <c r="A29" i="4"/>
  <c r="E28" i="4"/>
  <c r="D28" i="4"/>
  <c r="C28" i="4"/>
  <c r="B28" i="4"/>
  <c r="A28" i="4"/>
  <c r="D27" i="4"/>
  <c r="C27" i="4"/>
  <c r="B27" i="4"/>
  <c r="E27" i="4" s="1"/>
  <c r="A27" i="4"/>
  <c r="D26" i="4"/>
  <c r="C26" i="4"/>
  <c r="B26" i="4"/>
  <c r="A26" i="4"/>
  <c r="E25" i="4"/>
  <c r="D25" i="4"/>
  <c r="C25" i="4"/>
  <c r="B25" i="4"/>
  <c r="A25" i="4"/>
  <c r="D24" i="4"/>
  <c r="C24" i="4"/>
  <c r="B24" i="4"/>
  <c r="E24" i="4" s="1"/>
  <c r="A24" i="4"/>
  <c r="D23" i="4"/>
  <c r="C23" i="4"/>
  <c r="B23" i="4"/>
  <c r="A23" i="4"/>
  <c r="D22" i="4"/>
  <c r="C22" i="4"/>
  <c r="B22" i="4"/>
  <c r="A22" i="4"/>
  <c r="D21" i="4"/>
  <c r="E21" i="4" s="1"/>
  <c r="C21" i="4"/>
  <c r="B21" i="4"/>
  <c r="A21" i="4"/>
  <c r="E20" i="4"/>
  <c r="D20" i="4"/>
  <c r="C20" i="4"/>
  <c r="B20" i="4"/>
  <c r="A20" i="4"/>
  <c r="D19" i="4"/>
  <c r="C19" i="4"/>
  <c r="B19" i="4"/>
  <c r="E19" i="4" s="1"/>
  <c r="A19" i="4"/>
  <c r="D18" i="4"/>
  <c r="C18" i="4"/>
  <c r="B18" i="4"/>
  <c r="A18" i="4"/>
  <c r="E17" i="4"/>
  <c r="D17" i="4"/>
  <c r="C17" i="4"/>
  <c r="B17" i="4"/>
  <c r="A17" i="4"/>
  <c r="D16" i="4"/>
  <c r="C16" i="4"/>
  <c r="B16" i="4"/>
  <c r="E16" i="4" s="1"/>
  <c r="A16" i="4"/>
  <c r="D15" i="4"/>
  <c r="C15" i="4"/>
  <c r="B15" i="4"/>
  <c r="A15" i="4"/>
  <c r="D14" i="4"/>
  <c r="C14" i="4"/>
  <c r="B14" i="4"/>
  <c r="A14" i="4"/>
  <c r="D13" i="4"/>
  <c r="E13" i="4" s="1"/>
  <c r="C13" i="4"/>
  <c r="B13" i="4"/>
  <c r="A13" i="4"/>
  <c r="E12" i="4"/>
  <c r="D12" i="4"/>
  <c r="C12" i="4"/>
  <c r="B12" i="4"/>
  <c r="A12" i="4"/>
  <c r="D11" i="4"/>
  <c r="C11" i="4"/>
  <c r="B11" i="4"/>
  <c r="E11" i="4" s="1"/>
  <c r="A11" i="4"/>
  <c r="D10" i="4"/>
  <c r="C10" i="4"/>
  <c r="B10" i="4"/>
  <c r="A10" i="4"/>
  <c r="E9" i="4"/>
  <c r="D9" i="4"/>
  <c r="C9" i="4"/>
  <c r="B9" i="4"/>
  <c r="A9" i="4"/>
  <c r="D8" i="4"/>
  <c r="C8" i="4"/>
  <c r="B8" i="4"/>
  <c r="E8" i="4" s="1"/>
  <c r="A8" i="4"/>
  <c r="D7" i="4"/>
  <c r="C7" i="4"/>
  <c r="B7" i="4"/>
  <c r="A7" i="4"/>
  <c r="D6" i="4"/>
  <c r="C6" i="4"/>
  <c r="B6" i="4"/>
  <c r="A6" i="4"/>
  <c r="D5" i="4"/>
  <c r="E5" i="4" s="1"/>
  <c r="C5" i="4"/>
  <c r="B5" i="4"/>
  <c r="A5" i="4"/>
  <c r="E4" i="4"/>
  <c r="D4" i="4"/>
  <c r="C4" i="4"/>
  <c r="B4" i="4"/>
  <c r="A4" i="4"/>
  <c r="D3" i="4"/>
  <c r="C3" i="4"/>
  <c r="B3" i="4"/>
  <c r="E3" i="4" s="1"/>
  <c r="A3" i="4"/>
  <c r="C33" i="3"/>
  <c r="B33" i="3"/>
  <c r="A33" i="3"/>
  <c r="C32" i="3"/>
  <c r="B32" i="3"/>
  <c r="A32" i="3"/>
  <c r="C31" i="3"/>
  <c r="B31" i="3"/>
  <c r="D31" i="3" s="1"/>
  <c r="C3" i="7" s="1"/>
  <c r="A31" i="3"/>
  <c r="C30" i="3"/>
  <c r="B30" i="3"/>
  <c r="D30" i="3" s="1"/>
  <c r="A30" i="3"/>
  <c r="C29" i="3"/>
  <c r="B29" i="3"/>
  <c r="A29" i="3"/>
  <c r="C28" i="3"/>
  <c r="B28" i="3"/>
  <c r="A28" i="3"/>
  <c r="C27" i="3"/>
  <c r="B27" i="3"/>
  <c r="D27" i="3" s="1"/>
  <c r="A27" i="3"/>
  <c r="C26" i="3"/>
  <c r="B26" i="3"/>
  <c r="D26" i="3" s="1"/>
  <c r="A26" i="3"/>
  <c r="C25" i="3"/>
  <c r="B25" i="3"/>
  <c r="D25" i="3" s="1"/>
  <c r="A25" i="3"/>
  <c r="C24" i="3"/>
  <c r="B24" i="3"/>
  <c r="D24" i="3" s="1"/>
  <c r="A24" i="3"/>
  <c r="C23" i="3"/>
  <c r="B23" i="3"/>
  <c r="D23" i="3" s="1"/>
  <c r="A23" i="3"/>
  <c r="C22" i="3"/>
  <c r="B22" i="3"/>
  <c r="D22" i="3" s="1"/>
  <c r="A22" i="3"/>
  <c r="C21" i="3"/>
  <c r="B21" i="3"/>
  <c r="D21" i="3" s="1"/>
  <c r="A21" i="3"/>
  <c r="C20" i="3"/>
  <c r="B20" i="3"/>
  <c r="D20" i="3" s="1"/>
  <c r="A20" i="3"/>
  <c r="C19" i="3"/>
  <c r="B19" i="3"/>
  <c r="D19" i="3" s="1"/>
  <c r="A19" i="3"/>
  <c r="C18" i="3"/>
  <c r="B18" i="3"/>
  <c r="D18" i="3" s="1"/>
  <c r="A18" i="3"/>
  <c r="C17" i="3"/>
  <c r="B17" i="3"/>
  <c r="D17" i="3" s="1"/>
  <c r="A17" i="3"/>
  <c r="C16" i="3"/>
  <c r="B16" i="3"/>
  <c r="D16" i="3" s="1"/>
  <c r="A16" i="3"/>
  <c r="C15" i="3"/>
  <c r="B15" i="3"/>
  <c r="D15" i="3" s="1"/>
  <c r="A15" i="3"/>
  <c r="C14" i="3"/>
  <c r="B14" i="3"/>
  <c r="D14" i="3" s="1"/>
  <c r="A14" i="3"/>
  <c r="C13" i="3"/>
  <c r="B13" i="3"/>
  <c r="D13" i="3" s="1"/>
  <c r="A13" i="3"/>
  <c r="C12" i="3"/>
  <c r="B12" i="3"/>
  <c r="D12" i="3" s="1"/>
  <c r="A12" i="3"/>
  <c r="C11" i="3"/>
  <c r="B11" i="3"/>
  <c r="D11" i="3" s="1"/>
  <c r="A11" i="3"/>
  <c r="C10" i="3"/>
  <c r="B10" i="3"/>
  <c r="D10" i="3" s="1"/>
  <c r="A10" i="3"/>
  <c r="C9" i="3"/>
  <c r="B9" i="3"/>
  <c r="D9" i="3" s="1"/>
  <c r="A9" i="3"/>
  <c r="C8" i="3"/>
  <c r="B8" i="3"/>
  <c r="D8" i="3" s="1"/>
  <c r="A8" i="3"/>
  <c r="C7" i="3"/>
  <c r="B7" i="3"/>
  <c r="D7" i="3" s="1"/>
  <c r="A7" i="3"/>
  <c r="C6" i="3"/>
  <c r="B6" i="3"/>
  <c r="D6" i="3" s="1"/>
  <c r="A6" i="3"/>
  <c r="C5" i="3"/>
  <c r="B5" i="3"/>
  <c r="D5" i="3" s="1"/>
  <c r="A5" i="3"/>
  <c r="C4" i="3"/>
  <c r="B4" i="3"/>
  <c r="D4" i="3" s="1"/>
  <c r="A4" i="3"/>
  <c r="C3" i="3"/>
  <c r="B3" i="3"/>
  <c r="D3" i="3" s="1"/>
  <c r="A3" i="3"/>
  <c r="D33" i="2"/>
  <c r="C33" i="2"/>
  <c r="B33" i="2"/>
  <c r="E33" i="2" s="1"/>
  <c r="A33" i="2"/>
  <c r="D32" i="2"/>
  <c r="C32" i="2"/>
  <c r="B32" i="2"/>
  <c r="A32" i="2"/>
  <c r="E31" i="2"/>
  <c r="B3" i="7" s="1"/>
  <c r="D31" i="2"/>
  <c r="C31" i="2"/>
  <c r="B31" i="2"/>
  <c r="A31" i="2"/>
  <c r="A3" i="7" s="1"/>
  <c r="D30" i="2"/>
  <c r="C30" i="2"/>
  <c r="B30" i="2"/>
  <c r="E30" i="2" s="1"/>
  <c r="A30" i="2"/>
  <c r="D29" i="2"/>
  <c r="C29" i="2"/>
  <c r="B29" i="2"/>
  <c r="E29" i="2" s="1"/>
  <c r="A29" i="2"/>
  <c r="D28" i="2"/>
  <c r="C28" i="2"/>
  <c r="E28" i="2" s="1"/>
  <c r="B28" i="2"/>
  <c r="A28" i="2"/>
  <c r="E27" i="2"/>
  <c r="D27" i="2"/>
  <c r="C27" i="2"/>
  <c r="B27" i="2"/>
  <c r="A27" i="2"/>
  <c r="D26" i="2"/>
  <c r="C26" i="2"/>
  <c r="B26" i="2"/>
  <c r="E26" i="2" s="1"/>
  <c r="A26" i="2"/>
  <c r="D25" i="2"/>
  <c r="C25" i="2"/>
  <c r="B25" i="2"/>
  <c r="A25" i="2"/>
  <c r="D24" i="2"/>
  <c r="C24" i="2"/>
  <c r="E24" i="2" s="1"/>
  <c r="B24" i="2"/>
  <c r="A24" i="2"/>
  <c r="E23" i="2"/>
  <c r="D23" i="2"/>
  <c r="C23" i="2"/>
  <c r="B23" i="2"/>
  <c r="A23" i="2"/>
  <c r="D22" i="2"/>
  <c r="C22" i="2"/>
  <c r="B22" i="2"/>
  <c r="E22" i="2" s="1"/>
  <c r="A22" i="2"/>
  <c r="D21" i="2"/>
  <c r="C21" i="2"/>
  <c r="B21" i="2"/>
  <c r="A21" i="2"/>
  <c r="D20" i="2"/>
  <c r="C20" i="2"/>
  <c r="B20" i="2"/>
  <c r="A20" i="2"/>
  <c r="E19" i="2"/>
  <c r="D19" i="2"/>
  <c r="C19" i="2"/>
  <c r="B19" i="2"/>
  <c r="A19" i="2"/>
  <c r="D18" i="2"/>
  <c r="C18" i="2"/>
  <c r="B18" i="2"/>
  <c r="E18" i="2" s="1"/>
  <c r="A18" i="2"/>
  <c r="D17" i="2"/>
  <c r="C17" i="2"/>
  <c r="B17" i="2"/>
  <c r="E17" i="2" s="1"/>
  <c r="A17" i="2"/>
  <c r="D16" i="2"/>
  <c r="C16" i="2"/>
  <c r="B16" i="2"/>
  <c r="A16" i="2"/>
  <c r="E15" i="2"/>
  <c r="D15" i="2"/>
  <c r="C15" i="2"/>
  <c r="B15" i="2"/>
  <c r="A15" i="2"/>
  <c r="D14" i="2"/>
  <c r="C14" i="2"/>
  <c r="B14" i="2"/>
  <c r="E14" i="2" s="1"/>
  <c r="A14" i="2"/>
  <c r="D13" i="2"/>
  <c r="C13" i="2"/>
  <c r="B13" i="2"/>
  <c r="E13" i="2" s="1"/>
  <c r="A13" i="2"/>
  <c r="D12" i="2"/>
  <c r="C12" i="2"/>
  <c r="E12" i="2" s="1"/>
  <c r="B12" i="2"/>
  <c r="A12" i="2"/>
  <c r="E11" i="2"/>
  <c r="D11" i="2"/>
  <c r="C11" i="2"/>
  <c r="B11" i="2"/>
  <c r="A11" i="2"/>
  <c r="D10" i="2"/>
  <c r="C10" i="2"/>
  <c r="B10" i="2"/>
  <c r="E10" i="2" s="1"/>
  <c r="A10" i="2"/>
  <c r="D9" i="2"/>
  <c r="C9" i="2"/>
  <c r="B9" i="2"/>
  <c r="A9" i="2"/>
  <c r="D8" i="2"/>
  <c r="C8" i="2"/>
  <c r="E8" i="2" s="1"/>
  <c r="B8" i="2"/>
  <c r="A8" i="2"/>
  <c r="E7" i="2"/>
  <c r="D7" i="2"/>
  <c r="C7" i="2"/>
  <c r="B7" i="2"/>
  <c r="A7" i="2"/>
  <c r="D6" i="2"/>
  <c r="C6" i="2"/>
  <c r="B6" i="2"/>
  <c r="E6" i="2" s="1"/>
  <c r="A6" i="2"/>
  <c r="D5" i="2"/>
  <c r="C5" i="2"/>
  <c r="B5" i="2"/>
  <c r="A5" i="2"/>
  <c r="D4" i="2"/>
  <c r="C4" i="2"/>
  <c r="B4" i="2"/>
  <c r="A4" i="2"/>
  <c r="E3" i="2"/>
  <c r="D3" i="2"/>
  <c r="C3" i="2"/>
  <c r="B3" i="2"/>
  <c r="A3" i="2"/>
  <c r="G2" i="7" l="1"/>
  <c r="E5" i="2"/>
  <c r="E16" i="2"/>
  <c r="E21" i="2"/>
  <c r="E32" i="2"/>
  <c r="E4" i="2"/>
  <c r="E9" i="2"/>
  <c r="E20" i="2"/>
  <c r="E25" i="2"/>
  <c r="E10" i="4"/>
  <c r="E18" i="4"/>
  <c r="E26" i="4"/>
  <c r="E3" i="5"/>
  <c r="E11" i="5"/>
  <c r="E19" i="5"/>
  <c r="E27" i="5"/>
  <c r="E4" i="6"/>
  <c r="E12" i="6"/>
  <c r="E13" i="6"/>
  <c r="E20" i="6"/>
  <c r="E21" i="6"/>
  <c r="D29" i="3"/>
  <c r="D33" i="3"/>
  <c r="E28" i="6"/>
  <c r="D28" i="3"/>
  <c r="D32" i="3"/>
  <c r="E6" i="4"/>
  <c r="E7" i="4"/>
  <c r="E14" i="4"/>
  <c r="E15" i="4"/>
  <c r="E22" i="4"/>
  <c r="E23" i="4"/>
  <c r="E30" i="4"/>
  <c r="E31" i="4"/>
  <c r="D3" i="7" s="1"/>
  <c r="E7" i="5"/>
  <c r="E8" i="5"/>
  <c r="E15" i="5"/>
  <c r="E16" i="5"/>
  <c r="E23" i="5"/>
  <c r="E24" i="5"/>
  <c r="E31" i="5"/>
  <c r="E3" i="7" s="1"/>
  <c r="E32" i="5"/>
  <c r="E8" i="6"/>
  <c r="E9" i="6"/>
  <c r="E16" i="6"/>
  <c r="E17" i="6"/>
  <c r="E25" i="6"/>
  <c r="E33" i="6"/>
  <c r="G3" i="7" l="1"/>
</calcChain>
</file>

<file path=xl/sharedStrings.xml><?xml version="1.0" encoding="utf-8"?>
<sst xmlns="http://schemas.openxmlformats.org/spreadsheetml/2006/main" count="1678" uniqueCount="213">
  <si>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</si>
  <si>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</si>
  <si>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</si>
  <si>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</si>
  <si>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</si>
  <si>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</si>
  <si>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</si>
  <si>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</si>
  <si>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</si>
  <si>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</si>
  <si>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</si>
  <si>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</si>
  <si>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</si>
  <si>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</si>
  <si>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</si>
  <si>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</si>
  <si>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</si>
  <si>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</si>
  <si>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</si>
  <si>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</si>
  <si>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</si>
  <si>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</si>
  <si>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</si>
  <si>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2201006038</t>
  </si>
  <si>
    <t>Краевые</t>
  </si>
  <si>
    <t>ОВЗ</t>
  </si>
  <si>
    <t>Алейская общеобразовательная школа-интернат</t>
  </si>
  <si>
    <t>97</t>
  </si>
  <si>
    <t>В наличии и функционируют более трёх дистанционных способов взаимодействия</t>
  </si>
  <si>
    <t/>
  </si>
  <si>
    <t>100</t>
  </si>
  <si>
    <t>83</t>
  </si>
  <si>
    <t>69</t>
  </si>
  <si>
    <t>Наличие пяти и более комфортных условий для предоставления услуг</t>
  </si>
  <si>
    <t>93</t>
  </si>
  <si>
    <t>Количество условий доступности организации для инвалидов (от одного до четырех)</t>
  </si>
  <si>
    <t>80</t>
  </si>
  <si>
    <t>Наличие пяти и более условий доступности для инвалидов</t>
  </si>
  <si>
    <t>32</t>
  </si>
  <si>
    <t>33</t>
  </si>
  <si>
    <t>94</t>
  </si>
  <si>
    <t>96</t>
  </si>
  <si>
    <t>81</t>
  </si>
  <si>
    <t>2221034675</t>
  </si>
  <si>
    <t>Алтайская общеобразовательная школа № 1</t>
  </si>
  <si>
    <t>90</t>
  </si>
  <si>
    <t>76</t>
  </si>
  <si>
    <t>78</t>
  </si>
  <si>
    <t>70</t>
  </si>
  <si>
    <t>73</t>
  </si>
  <si>
    <t>86</t>
  </si>
  <si>
    <t>67</t>
  </si>
  <si>
    <t>68</t>
  </si>
  <si>
    <t>84</t>
  </si>
  <si>
    <t>72</t>
  </si>
  <si>
    <t>2224043519</t>
  </si>
  <si>
    <t>Алтайская общеобразовательная школа № 2</t>
  </si>
  <si>
    <t>63</t>
  </si>
  <si>
    <t>50</t>
  </si>
  <si>
    <t>51</t>
  </si>
  <si>
    <t>46</t>
  </si>
  <si>
    <t>48</t>
  </si>
  <si>
    <t>57</t>
  </si>
  <si>
    <t>40</t>
  </si>
  <si>
    <t>45</t>
  </si>
  <si>
    <t>61</t>
  </si>
  <si>
    <t>49</t>
  </si>
  <si>
    <t>60</t>
  </si>
  <si>
    <t>2232002033</t>
  </si>
  <si>
    <t>Алтайская общеобразовательная школа-интернат</t>
  </si>
  <si>
    <t>56</t>
  </si>
  <si>
    <t>44</t>
  </si>
  <si>
    <t>31</t>
  </si>
  <si>
    <t>20</t>
  </si>
  <si>
    <t>53</t>
  </si>
  <si>
    <t>38</t>
  </si>
  <si>
    <t>39</t>
  </si>
  <si>
    <t>54</t>
  </si>
  <si>
    <t>2224044128</t>
  </si>
  <si>
    <t>Барнаульская общеобразовательная школа № 2</t>
  </si>
  <si>
    <t>30</t>
  </si>
  <si>
    <t>28</t>
  </si>
  <si>
    <t>26</t>
  </si>
  <si>
    <t>27</t>
  </si>
  <si>
    <t>17</t>
  </si>
  <si>
    <t>29</t>
  </si>
  <si>
    <t>2225044145</t>
  </si>
  <si>
    <t>Барнаульская общеобразовательная школа-интернат № 1</t>
  </si>
  <si>
    <t>23</t>
  </si>
  <si>
    <t>2222024278</t>
  </si>
  <si>
    <t>Барнаульская общеобразовательная школа-интернат № 3</t>
  </si>
  <si>
    <t>55</t>
  </si>
  <si>
    <t>47</t>
  </si>
  <si>
    <t>35</t>
  </si>
  <si>
    <t>2223022019</t>
  </si>
  <si>
    <t>Барнаульская общеобразовательная школа-интернат № 4</t>
  </si>
  <si>
    <t>77</t>
  </si>
  <si>
    <t>16</t>
  </si>
  <si>
    <t>82</t>
  </si>
  <si>
    <t>2223032994</t>
  </si>
  <si>
    <t>Барнаульская общеобразовательная школа-интернат № 5</t>
  </si>
  <si>
    <t>109</t>
  </si>
  <si>
    <t>87</t>
  </si>
  <si>
    <t>89</t>
  </si>
  <si>
    <t>92</t>
  </si>
  <si>
    <t>59</t>
  </si>
  <si>
    <t>66</t>
  </si>
  <si>
    <t>103</t>
  </si>
  <si>
    <t>107</t>
  </si>
  <si>
    <t>79</t>
  </si>
  <si>
    <t>104</t>
  </si>
  <si>
    <t>102</t>
  </si>
  <si>
    <t>2223028596</t>
  </si>
  <si>
    <t>Барнаульская общеобразовательная школа-интернат № 6</t>
  </si>
  <si>
    <t>62</t>
  </si>
  <si>
    <t>2204008065</t>
  </si>
  <si>
    <t>Бийская общеобразовательная школа-интернат № 1</t>
  </si>
  <si>
    <t>2204008058</t>
  </si>
  <si>
    <t>Бийская общеобразовательная школа-интернат № 2</t>
  </si>
  <si>
    <t>85</t>
  </si>
  <si>
    <t>2204010113</t>
  </si>
  <si>
    <t>Бийская общеобразовательная школа-интернат № 3</t>
  </si>
  <si>
    <t>75</t>
  </si>
  <si>
    <t>34</t>
  </si>
  <si>
    <t>74</t>
  </si>
  <si>
    <t>71</t>
  </si>
  <si>
    <t>2235003846</t>
  </si>
  <si>
    <t>Благовещенская общеобразовательная школа-интернат</t>
  </si>
  <si>
    <t>41</t>
  </si>
  <si>
    <t>11</t>
  </si>
  <si>
    <t>2287002762</t>
  </si>
  <si>
    <t>Воеводская общеобразовательная школа-интернат</t>
  </si>
  <si>
    <t>8</t>
  </si>
  <si>
    <t>25</t>
  </si>
  <si>
    <t>2241001580</t>
  </si>
  <si>
    <t>Завьяловская общеобразовательная школа-интернат</t>
  </si>
  <si>
    <t>2205002796</t>
  </si>
  <si>
    <t>Заринская общеобразовательная школа-интернат</t>
  </si>
  <si>
    <t>42</t>
  </si>
  <si>
    <t>64</t>
  </si>
  <si>
    <t>65</t>
  </si>
  <si>
    <t>2206000897</t>
  </si>
  <si>
    <t>Змеиногорская общеобразовательная школа-интернат</t>
  </si>
  <si>
    <t>142</t>
  </si>
  <si>
    <t>139</t>
  </si>
  <si>
    <t>131</t>
  </si>
  <si>
    <t>134</t>
  </si>
  <si>
    <t>141</t>
  </si>
  <si>
    <t>2248003547</t>
  </si>
  <si>
    <t>Ключевская общеобразовательная школа-интернат</t>
  </si>
  <si>
    <t>2272001389</t>
  </si>
  <si>
    <t>Кокшинская общеобразовательная школа-интернат</t>
  </si>
  <si>
    <t>14</t>
  </si>
  <si>
    <t>24</t>
  </si>
  <si>
    <t>2251002293</t>
  </si>
  <si>
    <t>Маралихинская общеобразовательная школа-интернат</t>
  </si>
  <si>
    <t>6</t>
  </si>
  <si>
    <t>2258002790</t>
  </si>
  <si>
    <t>Михайловская общеобразовательная школа-интернат</t>
  </si>
  <si>
    <t>36</t>
  </si>
  <si>
    <t>37</t>
  </si>
  <si>
    <t>13</t>
  </si>
  <si>
    <t>2208007190</t>
  </si>
  <si>
    <t>Новоалтайская общеобразовательная школа-интернат</t>
  </si>
  <si>
    <t>22</t>
  </si>
  <si>
    <t>2277004418</t>
  </si>
  <si>
    <t>Озерская общеобразовательная школа-интернат</t>
  </si>
  <si>
    <t>43</t>
  </si>
  <si>
    <t>2261004966</t>
  </si>
  <si>
    <t>Павловская общеобразовательная школа-интернат</t>
  </si>
  <si>
    <t>117</t>
  </si>
  <si>
    <t>116</t>
  </si>
  <si>
    <t>111</t>
  </si>
  <si>
    <t>106</t>
  </si>
  <si>
    <t>2281003456</t>
  </si>
  <si>
    <t>Петровская общеобразовательная школа-интернат</t>
  </si>
  <si>
    <t>19</t>
  </si>
  <si>
    <t>4</t>
  </si>
  <si>
    <t>2266003331</t>
  </si>
  <si>
    <t>Ребрихинская общеобразовательная школа-интернат</t>
  </si>
  <si>
    <t>2209010942</t>
  </si>
  <si>
    <t>Рубцовская общеобразовательная школа-интернат № 1</t>
  </si>
  <si>
    <t>2209010501</t>
  </si>
  <si>
    <t>Рубцовская общеобразовательная школа-интернат № 2</t>
  </si>
  <si>
    <t>2210004372</t>
  </si>
  <si>
    <t>Славгородская общеобразовательная школа-интернат</t>
  </si>
  <si>
    <t>2277004802</t>
  </si>
  <si>
    <t>Тальменская общеобразовательная школа-интернат</t>
  </si>
  <si>
    <t>18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</si>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</sst>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232"/>
  <sheetViews>
    <sheetView topLeftCell="AZ1" workbookViewId="0">
      <pane ySplit="1" topLeftCell="A2" activePane="bottomLeft" state="frozen"/>
      <selection pane="bottomLeft" activeCell="A18" sqref="A3:BG18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8" t="s">
        <v>7</v>
      </c>
      <c r="J1" s="37"/>
      <c r="K1" s="4" t="s">
        <v>8</v>
      </c>
      <c r="L1" s="38" t="s">
        <v>7</v>
      </c>
      <c r="M1" s="37"/>
      <c r="N1" s="39" t="s">
        <v>9</v>
      </c>
      <c r="O1" s="37"/>
      <c r="P1" s="36" t="s">
        <v>7</v>
      </c>
      <c r="Q1" s="37"/>
      <c r="R1" s="3" t="s">
        <v>10</v>
      </c>
      <c r="S1" s="38" t="s">
        <v>7</v>
      </c>
      <c r="T1" s="37"/>
      <c r="U1" s="3" t="s">
        <v>11</v>
      </c>
      <c r="V1" s="38" t="s">
        <v>7</v>
      </c>
      <c r="W1" s="37"/>
      <c r="X1" s="38" t="s">
        <v>12</v>
      </c>
      <c r="Y1" s="37"/>
      <c r="Z1" s="36" t="s">
        <v>7</v>
      </c>
      <c r="AA1" s="37"/>
      <c r="AB1" s="3" t="s">
        <v>13</v>
      </c>
      <c r="AC1" s="38" t="s">
        <v>7</v>
      </c>
      <c r="AD1" s="37"/>
      <c r="AE1" s="38" t="s">
        <v>14</v>
      </c>
      <c r="AF1" s="37"/>
      <c r="AG1" s="36" t="s">
        <v>7</v>
      </c>
      <c r="AH1" s="37"/>
      <c r="AI1" s="39" t="s">
        <v>15</v>
      </c>
      <c r="AJ1" s="37"/>
      <c r="AK1" s="36" t="s">
        <v>7</v>
      </c>
      <c r="AL1" s="37"/>
      <c r="AM1" s="3" t="s">
        <v>16</v>
      </c>
      <c r="AN1" s="38" t="s">
        <v>7</v>
      </c>
      <c r="AO1" s="37"/>
      <c r="AP1" s="3" t="s">
        <v>17</v>
      </c>
      <c r="AQ1" s="36" t="s">
        <v>7</v>
      </c>
      <c r="AR1" s="37"/>
      <c r="AS1" s="4" t="s">
        <v>18</v>
      </c>
      <c r="AT1" s="36" t="s">
        <v>7</v>
      </c>
      <c r="AU1" s="37"/>
      <c r="AV1" s="3" t="s">
        <v>19</v>
      </c>
      <c r="AW1" s="36" t="s">
        <v>7</v>
      </c>
      <c r="AX1" s="37"/>
      <c r="AY1" s="3" t="s">
        <v>20</v>
      </c>
      <c r="AZ1" s="36" t="s">
        <v>7</v>
      </c>
      <c r="BA1" s="37"/>
      <c r="BB1" s="3" t="s">
        <v>21</v>
      </c>
      <c r="BC1" s="36" t="s">
        <v>7</v>
      </c>
      <c r="BD1" s="37"/>
      <c r="BE1" s="3" t="s">
        <v>22</v>
      </c>
      <c r="BF1" s="36" t="s">
        <v>7</v>
      </c>
      <c r="BG1" s="37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23</v>
      </c>
      <c r="B2" s="6" t="s">
        <v>24</v>
      </c>
      <c r="C2" s="6" t="s">
        <v>25</v>
      </c>
      <c r="D2" s="3" t="s">
        <v>26</v>
      </c>
      <c r="E2" s="7">
        <v>100</v>
      </c>
      <c r="F2" s="7" t="s">
        <v>27</v>
      </c>
      <c r="G2" s="8">
        <v>0.97</v>
      </c>
      <c r="H2" s="3" t="s">
        <v>26</v>
      </c>
      <c r="I2" s="7">
        <v>15</v>
      </c>
      <c r="J2" s="2">
        <v>15</v>
      </c>
      <c r="K2" s="3" t="s">
        <v>26</v>
      </c>
      <c r="L2" s="9">
        <v>61</v>
      </c>
      <c r="M2" s="10">
        <v>61</v>
      </c>
      <c r="N2" s="3" t="s">
        <v>26</v>
      </c>
      <c r="O2" s="3" t="s">
        <v>28</v>
      </c>
      <c r="P2" s="2"/>
      <c r="Q2" s="2" t="s">
        <v>30</v>
      </c>
      <c r="R2" s="3" t="s">
        <v>26</v>
      </c>
      <c r="S2" s="2" t="s">
        <v>31</v>
      </c>
      <c r="T2" s="2" t="s">
        <v>31</v>
      </c>
      <c r="U2" s="3" t="s">
        <v>26</v>
      </c>
      <c r="V2" s="2" t="s">
        <v>32</v>
      </c>
      <c r="W2" s="2" t="s">
        <v>32</v>
      </c>
      <c r="X2" s="3" t="s">
        <v>26</v>
      </c>
      <c r="Y2" s="3" t="s">
        <v>33</v>
      </c>
      <c r="Z2" s="2"/>
      <c r="AA2" s="2" t="s">
        <v>30</v>
      </c>
      <c r="AB2" s="3" t="s">
        <v>26</v>
      </c>
      <c r="AC2" s="2" t="s">
        <v>34</v>
      </c>
      <c r="AD2" s="2" t="s">
        <v>27</v>
      </c>
      <c r="AE2" s="3" t="s">
        <v>26</v>
      </c>
      <c r="AF2" s="3" t="s">
        <v>35</v>
      </c>
      <c r="AG2" s="2">
        <v>4</v>
      </c>
      <c r="AH2" s="2" t="s">
        <v>36</v>
      </c>
      <c r="AI2" s="3" t="s">
        <v>26</v>
      </c>
      <c r="AJ2" s="3" t="s">
        <v>37</v>
      </c>
      <c r="AK2" s="2" t="s">
        <v>29</v>
      </c>
      <c r="AL2" s="2" t="s">
        <v>30</v>
      </c>
      <c r="AM2" s="3" t="s">
        <v>26</v>
      </c>
      <c r="AN2" s="2" t="s">
        <v>38</v>
      </c>
      <c r="AO2" s="2" t="s">
        <v>39</v>
      </c>
      <c r="AP2" s="3" t="s">
        <v>26</v>
      </c>
      <c r="AQ2" s="2" t="s">
        <v>40</v>
      </c>
      <c r="AR2" s="2" t="s">
        <v>27</v>
      </c>
      <c r="AS2" s="3" t="s">
        <v>26</v>
      </c>
      <c r="AT2" s="2" t="s">
        <v>41</v>
      </c>
      <c r="AU2" s="2" t="s">
        <v>27</v>
      </c>
      <c r="AV2" s="3" t="s">
        <v>26</v>
      </c>
      <c r="AW2" s="2" t="s">
        <v>36</v>
      </c>
      <c r="AX2" s="2" t="s">
        <v>42</v>
      </c>
      <c r="AY2" s="3" t="s">
        <v>26</v>
      </c>
      <c r="AZ2" s="2" t="s">
        <v>34</v>
      </c>
      <c r="BA2" s="2" t="s">
        <v>27</v>
      </c>
      <c r="BB2" s="3" t="s">
        <v>26</v>
      </c>
      <c r="BC2" s="2" t="s">
        <v>34</v>
      </c>
      <c r="BD2" s="2" t="s">
        <v>27</v>
      </c>
      <c r="BE2" s="3" t="s">
        <v>26</v>
      </c>
      <c r="BF2" s="2" t="s">
        <v>34</v>
      </c>
      <c r="BG2" s="2" t="s">
        <v>27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31" t="s">
        <v>43</v>
      </c>
      <c r="B3" s="31" t="s">
        <v>24</v>
      </c>
      <c r="C3" s="31" t="s">
        <v>25</v>
      </c>
      <c r="D3" s="31" t="s">
        <v>44</v>
      </c>
      <c r="E3" s="32">
        <v>113</v>
      </c>
      <c r="F3" s="32" t="s">
        <v>45</v>
      </c>
      <c r="G3" s="33">
        <v>0.79646017699115046</v>
      </c>
      <c r="H3" s="31" t="s">
        <v>44</v>
      </c>
      <c r="I3" s="32">
        <v>15</v>
      </c>
      <c r="J3" s="34">
        <v>15</v>
      </c>
      <c r="K3" s="31" t="s">
        <v>44</v>
      </c>
      <c r="L3" s="32">
        <v>61</v>
      </c>
      <c r="M3" s="34">
        <v>61</v>
      </c>
      <c r="N3" s="31" t="s">
        <v>44</v>
      </c>
      <c r="O3" s="31" t="s">
        <v>28</v>
      </c>
      <c r="P3" s="34" t="s">
        <v>29</v>
      </c>
      <c r="Q3" s="34" t="s">
        <v>30</v>
      </c>
      <c r="R3" s="31" t="s">
        <v>44</v>
      </c>
      <c r="S3" s="34" t="s">
        <v>46</v>
      </c>
      <c r="T3" s="34" t="s">
        <v>47</v>
      </c>
      <c r="U3" s="31" t="s">
        <v>44</v>
      </c>
      <c r="V3" s="34" t="s">
        <v>48</v>
      </c>
      <c r="W3" s="34" t="s">
        <v>49</v>
      </c>
      <c r="X3" s="31" t="s">
        <v>44</v>
      </c>
      <c r="Y3" s="31" t="s">
        <v>33</v>
      </c>
      <c r="Z3" s="34"/>
      <c r="AA3" s="34" t="s">
        <v>30</v>
      </c>
      <c r="AB3" s="31" t="s">
        <v>44</v>
      </c>
      <c r="AC3" s="34" t="s">
        <v>50</v>
      </c>
      <c r="AD3" s="34" t="s">
        <v>45</v>
      </c>
      <c r="AE3" s="31" t="s">
        <v>44</v>
      </c>
      <c r="AF3" s="31" t="s">
        <v>33</v>
      </c>
      <c r="AG3" s="34" t="s">
        <v>29</v>
      </c>
      <c r="AH3" s="34" t="s">
        <v>30</v>
      </c>
      <c r="AI3" s="31" t="s">
        <v>44</v>
      </c>
      <c r="AJ3" s="31" t="s">
        <v>37</v>
      </c>
      <c r="AK3" s="34" t="s">
        <v>29</v>
      </c>
      <c r="AL3" s="34" t="s">
        <v>30</v>
      </c>
      <c r="AM3" s="31" t="s">
        <v>44</v>
      </c>
      <c r="AN3" s="34" t="s">
        <v>51</v>
      </c>
      <c r="AO3" s="34" t="s">
        <v>52</v>
      </c>
      <c r="AP3" s="31" t="s">
        <v>44</v>
      </c>
      <c r="AQ3" s="34" t="s">
        <v>53</v>
      </c>
      <c r="AR3" s="34" t="s">
        <v>45</v>
      </c>
      <c r="AS3" s="31" t="s">
        <v>44</v>
      </c>
      <c r="AT3" s="34" t="s">
        <v>50</v>
      </c>
      <c r="AU3" s="34" t="s">
        <v>45</v>
      </c>
      <c r="AV3" s="31" t="s">
        <v>44</v>
      </c>
      <c r="AW3" s="34" t="s">
        <v>48</v>
      </c>
      <c r="AX3" s="34" t="s">
        <v>54</v>
      </c>
      <c r="AY3" s="31" t="s">
        <v>44</v>
      </c>
      <c r="AZ3" s="34" t="s">
        <v>53</v>
      </c>
      <c r="BA3" s="34" t="s">
        <v>45</v>
      </c>
      <c r="BB3" s="31" t="s">
        <v>44</v>
      </c>
      <c r="BC3" s="34" t="s">
        <v>53</v>
      </c>
      <c r="BD3" s="34" t="s">
        <v>45</v>
      </c>
      <c r="BE3" s="31" t="s">
        <v>44</v>
      </c>
      <c r="BF3" s="34" t="s">
        <v>53</v>
      </c>
      <c r="BG3" s="34" t="s">
        <v>45</v>
      </c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31" t="s">
        <v>55</v>
      </c>
      <c r="B4" s="31" t="s">
        <v>24</v>
      </c>
      <c r="C4" s="31" t="s">
        <v>25</v>
      </c>
      <c r="D4" s="31" t="s">
        <v>56</v>
      </c>
      <c r="E4" s="32">
        <v>106</v>
      </c>
      <c r="F4" s="32" t="s">
        <v>57</v>
      </c>
      <c r="G4" s="33">
        <v>0.59433962264150941</v>
      </c>
      <c r="H4" s="31" t="s">
        <v>56</v>
      </c>
      <c r="I4" s="32">
        <v>14</v>
      </c>
      <c r="J4" s="34">
        <v>15</v>
      </c>
      <c r="K4" s="31" t="s">
        <v>56</v>
      </c>
      <c r="L4" s="32">
        <v>61</v>
      </c>
      <c r="M4" s="34">
        <v>61</v>
      </c>
      <c r="N4" s="31" t="s">
        <v>56</v>
      </c>
      <c r="O4" s="31" t="s">
        <v>28</v>
      </c>
      <c r="P4" s="34" t="s">
        <v>29</v>
      </c>
      <c r="Q4" s="34" t="s">
        <v>30</v>
      </c>
      <c r="R4" s="31" t="s">
        <v>56</v>
      </c>
      <c r="S4" s="34" t="s">
        <v>58</v>
      </c>
      <c r="T4" s="34" t="s">
        <v>59</v>
      </c>
      <c r="U4" s="31" t="s">
        <v>56</v>
      </c>
      <c r="V4" s="34" t="s">
        <v>60</v>
      </c>
      <c r="W4" s="34" t="s">
        <v>61</v>
      </c>
      <c r="X4" s="31" t="s">
        <v>56</v>
      </c>
      <c r="Y4" s="31" t="s">
        <v>33</v>
      </c>
      <c r="Z4" s="34"/>
      <c r="AA4" s="34" t="s">
        <v>30</v>
      </c>
      <c r="AB4" s="31" t="s">
        <v>56</v>
      </c>
      <c r="AC4" s="34" t="s">
        <v>62</v>
      </c>
      <c r="AD4" s="34" t="s">
        <v>57</v>
      </c>
      <c r="AE4" s="31" t="s">
        <v>56</v>
      </c>
      <c r="AF4" s="31" t="s">
        <v>33</v>
      </c>
      <c r="AG4" s="34" t="s">
        <v>29</v>
      </c>
      <c r="AH4" s="34" t="s">
        <v>30</v>
      </c>
      <c r="AI4" s="31" t="s">
        <v>56</v>
      </c>
      <c r="AJ4" s="31" t="s">
        <v>37</v>
      </c>
      <c r="AK4" s="34" t="s">
        <v>29</v>
      </c>
      <c r="AL4" s="34" t="s">
        <v>30</v>
      </c>
      <c r="AM4" s="31" t="s">
        <v>56</v>
      </c>
      <c r="AN4" s="34" t="s">
        <v>63</v>
      </c>
      <c r="AO4" s="34" t="s">
        <v>64</v>
      </c>
      <c r="AP4" s="31" t="s">
        <v>56</v>
      </c>
      <c r="AQ4" s="34" t="s">
        <v>65</v>
      </c>
      <c r="AR4" s="34" t="s">
        <v>57</v>
      </c>
      <c r="AS4" s="31" t="s">
        <v>56</v>
      </c>
      <c r="AT4" s="34" t="s">
        <v>65</v>
      </c>
      <c r="AU4" s="34" t="s">
        <v>57</v>
      </c>
      <c r="AV4" s="31" t="s">
        <v>56</v>
      </c>
      <c r="AW4" s="34" t="s">
        <v>61</v>
      </c>
      <c r="AX4" s="34" t="s">
        <v>66</v>
      </c>
      <c r="AY4" s="31" t="s">
        <v>56</v>
      </c>
      <c r="AZ4" s="34" t="s">
        <v>62</v>
      </c>
      <c r="BA4" s="34" t="s">
        <v>57</v>
      </c>
      <c r="BB4" s="31" t="s">
        <v>56</v>
      </c>
      <c r="BC4" s="34" t="s">
        <v>65</v>
      </c>
      <c r="BD4" s="34" t="s">
        <v>57</v>
      </c>
      <c r="BE4" s="31" t="s">
        <v>56</v>
      </c>
      <c r="BF4" s="34" t="s">
        <v>67</v>
      </c>
      <c r="BG4" s="34" t="s">
        <v>57</v>
      </c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31" t="s">
        <v>68</v>
      </c>
      <c r="B5" s="31" t="s">
        <v>24</v>
      </c>
      <c r="C5" s="31" t="s">
        <v>25</v>
      </c>
      <c r="D5" s="31" t="s">
        <v>69</v>
      </c>
      <c r="E5" s="32">
        <v>108</v>
      </c>
      <c r="F5" s="32" t="s">
        <v>70</v>
      </c>
      <c r="G5" s="33">
        <v>0.51851851851851849</v>
      </c>
      <c r="H5" s="31" t="s">
        <v>69</v>
      </c>
      <c r="I5" s="32">
        <v>15</v>
      </c>
      <c r="J5" s="34">
        <v>15</v>
      </c>
      <c r="K5" s="31" t="s">
        <v>69</v>
      </c>
      <c r="L5" s="32">
        <v>61</v>
      </c>
      <c r="M5" s="34">
        <v>61</v>
      </c>
      <c r="N5" s="31" t="s">
        <v>69</v>
      </c>
      <c r="O5" s="31" t="s">
        <v>28</v>
      </c>
      <c r="P5" s="34" t="s">
        <v>29</v>
      </c>
      <c r="Q5" s="34" t="s">
        <v>30</v>
      </c>
      <c r="R5" s="31" t="s">
        <v>69</v>
      </c>
      <c r="S5" s="34" t="s">
        <v>71</v>
      </c>
      <c r="T5" s="34" t="s">
        <v>60</v>
      </c>
      <c r="U5" s="31" t="s">
        <v>69</v>
      </c>
      <c r="V5" s="34" t="s">
        <v>72</v>
      </c>
      <c r="W5" s="34" t="s">
        <v>39</v>
      </c>
      <c r="X5" s="31" t="s">
        <v>69</v>
      </c>
      <c r="Y5" s="31" t="s">
        <v>33</v>
      </c>
      <c r="Z5" s="34"/>
      <c r="AA5" s="34" t="s">
        <v>30</v>
      </c>
      <c r="AB5" s="31" t="s">
        <v>69</v>
      </c>
      <c r="AC5" s="34" t="s">
        <v>59</v>
      </c>
      <c r="AD5" s="34" t="s">
        <v>70</v>
      </c>
      <c r="AE5" s="31" t="s">
        <v>69</v>
      </c>
      <c r="AF5" s="31" t="s">
        <v>35</v>
      </c>
      <c r="AG5" s="34">
        <v>4</v>
      </c>
      <c r="AH5" s="34" t="s">
        <v>36</v>
      </c>
      <c r="AI5" s="31" t="s">
        <v>69</v>
      </c>
      <c r="AJ5" s="31" t="s">
        <v>37</v>
      </c>
      <c r="AK5" s="34" t="s">
        <v>29</v>
      </c>
      <c r="AL5" s="34" t="s">
        <v>30</v>
      </c>
      <c r="AM5" s="31" t="s">
        <v>69</v>
      </c>
      <c r="AN5" s="34" t="s">
        <v>73</v>
      </c>
      <c r="AO5" s="34" t="s">
        <v>73</v>
      </c>
      <c r="AP5" s="31" t="s">
        <v>69</v>
      </c>
      <c r="AQ5" s="34" t="s">
        <v>58</v>
      </c>
      <c r="AR5" s="34" t="s">
        <v>70</v>
      </c>
      <c r="AS5" s="31" t="s">
        <v>69</v>
      </c>
      <c r="AT5" s="34" t="s">
        <v>74</v>
      </c>
      <c r="AU5" s="34" t="s">
        <v>70</v>
      </c>
      <c r="AV5" s="31" t="s">
        <v>69</v>
      </c>
      <c r="AW5" s="34" t="s">
        <v>75</v>
      </c>
      <c r="AX5" s="34" t="s">
        <v>76</v>
      </c>
      <c r="AY5" s="31" t="s">
        <v>69</v>
      </c>
      <c r="AZ5" s="34" t="s">
        <v>59</v>
      </c>
      <c r="BA5" s="34" t="s">
        <v>70</v>
      </c>
      <c r="BB5" s="31" t="s">
        <v>69</v>
      </c>
      <c r="BC5" s="34" t="s">
        <v>74</v>
      </c>
      <c r="BD5" s="34" t="s">
        <v>70</v>
      </c>
      <c r="BE5" s="31" t="s">
        <v>69</v>
      </c>
      <c r="BF5" s="34" t="s">
        <v>77</v>
      </c>
      <c r="BG5" s="34" t="s">
        <v>70</v>
      </c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31" t="s">
        <v>78</v>
      </c>
      <c r="B6" s="31" t="s">
        <v>24</v>
      </c>
      <c r="C6" s="31" t="s">
        <v>25</v>
      </c>
      <c r="D6" s="31" t="s">
        <v>79</v>
      </c>
      <c r="E6" s="32">
        <v>63</v>
      </c>
      <c r="F6" s="32" t="s">
        <v>80</v>
      </c>
      <c r="G6" s="33">
        <v>0.47619047619047616</v>
      </c>
      <c r="H6" s="31" t="s">
        <v>79</v>
      </c>
      <c r="I6" s="32">
        <v>15</v>
      </c>
      <c r="J6" s="34">
        <v>15</v>
      </c>
      <c r="K6" s="31" t="s">
        <v>79</v>
      </c>
      <c r="L6" s="32">
        <v>61</v>
      </c>
      <c r="M6" s="34">
        <v>61</v>
      </c>
      <c r="N6" s="31" t="s">
        <v>79</v>
      </c>
      <c r="O6" s="31" t="s">
        <v>28</v>
      </c>
      <c r="P6" s="34" t="s">
        <v>29</v>
      </c>
      <c r="Q6" s="34" t="s">
        <v>30</v>
      </c>
      <c r="R6" s="31" t="s">
        <v>79</v>
      </c>
      <c r="S6" s="34" t="s">
        <v>81</v>
      </c>
      <c r="T6" s="34" t="s">
        <v>81</v>
      </c>
      <c r="U6" s="31" t="s">
        <v>79</v>
      </c>
      <c r="V6" s="34" t="s">
        <v>82</v>
      </c>
      <c r="W6" s="34" t="s">
        <v>83</v>
      </c>
      <c r="X6" s="31" t="s">
        <v>79</v>
      </c>
      <c r="Y6" s="31" t="s">
        <v>33</v>
      </c>
      <c r="Z6" s="34"/>
      <c r="AA6" s="34" t="s">
        <v>30</v>
      </c>
      <c r="AB6" s="31" t="s">
        <v>79</v>
      </c>
      <c r="AC6" s="34" t="s">
        <v>83</v>
      </c>
      <c r="AD6" s="34" t="s">
        <v>80</v>
      </c>
      <c r="AE6" s="31" t="s">
        <v>79</v>
      </c>
      <c r="AF6" s="31" t="s">
        <v>33</v>
      </c>
      <c r="AG6" s="34" t="s">
        <v>29</v>
      </c>
      <c r="AH6" s="34" t="s">
        <v>30</v>
      </c>
      <c r="AI6" s="31" t="s">
        <v>79</v>
      </c>
      <c r="AJ6" s="31" t="s">
        <v>37</v>
      </c>
      <c r="AK6" s="34" t="s">
        <v>29</v>
      </c>
      <c r="AL6" s="34" t="s">
        <v>30</v>
      </c>
      <c r="AM6" s="31" t="s">
        <v>79</v>
      </c>
      <c r="AN6" s="34" t="s">
        <v>84</v>
      </c>
      <c r="AO6" s="34" t="s">
        <v>73</v>
      </c>
      <c r="AP6" s="31" t="s">
        <v>79</v>
      </c>
      <c r="AQ6" s="34" t="s">
        <v>80</v>
      </c>
      <c r="AR6" s="34" t="s">
        <v>80</v>
      </c>
      <c r="AS6" s="31" t="s">
        <v>79</v>
      </c>
      <c r="AT6" s="34" t="s">
        <v>80</v>
      </c>
      <c r="AU6" s="34" t="s">
        <v>80</v>
      </c>
      <c r="AV6" s="31" t="s">
        <v>79</v>
      </c>
      <c r="AW6" s="34" t="s">
        <v>83</v>
      </c>
      <c r="AX6" s="34" t="s">
        <v>83</v>
      </c>
      <c r="AY6" s="31" t="s">
        <v>79</v>
      </c>
      <c r="AZ6" s="34" t="s">
        <v>85</v>
      </c>
      <c r="BA6" s="34" t="s">
        <v>80</v>
      </c>
      <c r="BB6" s="31" t="s">
        <v>79</v>
      </c>
      <c r="BC6" s="34" t="s">
        <v>85</v>
      </c>
      <c r="BD6" s="34" t="s">
        <v>80</v>
      </c>
      <c r="BE6" s="31" t="s">
        <v>79</v>
      </c>
      <c r="BF6" s="34" t="s">
        <v>81</v>
      </c>
      <c r="BG6" s="34" t="s">
        <v>80</v>
      </c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31" t="s">
        <v>86</v>
      </c>
      <c r="B7" s="31" t="s">
        <v>24</v>
      </c>
      <c r="C7" s="31" t="s">
        <v>25</v>
      </c>
      <c r="D7" s="35" t="s">
        <v>87</v>
      </c>
      <c r="E7" s="32">
        <v>109</v>
      </c>
      <c r="F7" s="32" t="s">
        <v>61</v>
      </c>
      <c r="G7" s="33">
        <v>0.44036697247706424</v>
      </c>
      <c r="H7" s="31" t="s">
        <v>87</v>
      </c>
      <c r="I7" s="32">
        <v>14</v>
      </c>
      <c r="J7" s="34">
        <v>15</v>
      </c>
      <c r="K7" s="31" t="s">
        <v>87</v>
      </c>
      <c r="L7" s="32">
        <v>61</v>
      </c>
      <c r="M7" s="34">
        <v>61</v>
      </c>
      <c r="N7" s="31" t="s">
        <v>87</v>
      </c>
      <c r="O7" s="31" t="s">
        <v>28</v>
      </c>
      <c r="P7" s="34" t="s">
        <v>29</v>
      </c>
      <c r="Q7" s="34" t="s">
        <v>30</v>
      </c>
      <c r="R7" s="31" t="s">
        <v>87</v>
      </c>
      <c r="S7" s="34" t="s">
        <v>61</v>
      </c>
      <c r="T7" s="34" t="s">
        <v>61</v>
      </c>
      <c r="U7" s="31" t="s">
        <v>87</v>
      </c>
      <c r="V7" s="34" t="s">
        <v>71</v>
      </c>
      <c r="W7" s="34" t="s">
        <v>71</v>
      </c>
      <c r="X7" s="31" t="s">
        <v>87</v>
      </c>
      <c r="Y7" s="31" t="s">
        <v>33</v>
      </c>
      <c r="Z7" s="34"/>
      <c r="AA7" s="34" t="s">
        <v>30</v>
      </c>
      <c r="AB7" s="31" t="s">
        <v>87</v>
      </c>
      <c r="AC7" s="34" t="s">
        <v>61</v>
      </c>
      <c r="AD7" s="34" t="s">
        <v>61</v>
      </c>
      <c r="AE7" s="31" t="s">
        <v>87</v>
      </c>
      <c r="AF7" s="31" t="s">
        <v>35</v>
      </c>
      <c r="AG7" s="34">
        <v>2</v>
      </c>
      <c r="AH7" s="34" t="s">
        <v>63</v>
      </c>
      <c r="AI7" s="31" t="s">
        <v>87</v>
      </c>
      <c r="AJ7" s="31" t="s">
        <v>37</v>
      </c>
      <c r="AK7" s="34" t="s">
        <v>29</v>
      </c>
      <c r="AL7" s="34" t="s">
        <v>30</v>
      </c>
      <c r="AM7" s="31" t="s">
        <v>87</v>
      </c>
      <c r="AN7" s="34" t="s">
        <v>88</v>
      </c>
      <c r="AO7" s="34" t="s">
        <v>88</v>
      </c>
      <c r="AP7" s="31" t="s">
        <v>87</v>
      </c>
      <c r="AQ7" s="34" t="s">
        <v>61</v>
      </c>
      <c r="AR7" s="34" t="s">
        <v>61</v>
      </c>
      <c r="AS7" s="31" t="s">
        <v>87</v>
      </c>
      <c r="AT7" s="34" t="s">
        <v>61</v>
      </c>
      <c r="AU7" s="34" t="s">
        <v>61</v>
      </c>
      <c r="AV7" s="31" t="s">
        <v>87</v>
      </c>
      <c r="AW7" s="34" t="s">
        <v>60</v>
      </c>
      <c r="AX7" s="34" t="s">
        <v>60</v>
      </c>
      <c r="AY7" s="31" t="s">
        <v>87</v>
      </c>
      <c r="AZ7" s="34" t="s">
        <v>61</v>
      </c>
      <c r="BA7" s="34" t="s">
        <v>61</v>
      </c>
      <c r="BB7" s="31" t="s">
        <v>87</v>
      </c>
      <c r="BC7" s="34" t="s">
        <v>61</v>
      </c>
      <c r="BD7" s="34" t="s">
        <v>61</v>
      </c>
      <c r="BE7" s="31" t="s">
        <v>87</v>
      </c>
      <c r="BF7" s="34" t="s">
        <v>61</v>
      </c>
      <c r="BG7" s="34" t="s">
        <v>61</v>
      </c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31" t="s">
        <v>89</v>
      </c>
      <c r="B8" s="31" t="s">
        <v>24</v>
      </c>
      <c r="C8" s="31" t="s">
        <v>25</v>
      </c>
      <c r="D8" s="31" t="s">
        <v>90</v>
      </c>
      <c r="E8" s="32">
        <v>135</v>
      </c>
      <c r="F8" s="32" t="s">
        <v>91</v>
      </c>
      <c r="G8" s="33">
        <v>0.40740740740740738</v>
      </c>
      <c r="H8" s="31" t="s">
        <v>90</v>
      </c>
      <c r="I8" s="32">
        <v>15</v>
      </c>
      <c r="J8" s="34">
        <v>15</v>
      </c>
      <c r="K8" s="31" t="s">
        <v>90</v>
      </c>
      <c r="L8" s="32">
        <v>61</v>
      </c>
      <c r="M8" s="34">
        <v>61</v>
      </c>
      <c r="N8" s="31" t="s">
        <v>90</v>
      </c>
      <c r="O8" s="31" t="s">
        <v>28</v>
      </c>
      <c r="P8" s="34" t="s">
        <v>29</v>
      </c>
      <c r="Q8" s="34" t="s">
        <v>30</v>
      </c>
      <c r="R8" s="31" t="s">
        <v>90</v>
      </c>
      <c r="S8" s="34" t="s">
        <v>74</v>
      </c>
      <c r="T8" s="34" t="s">
        <v>74</v>
      </c>
      <c r="U8" s="31" t="s">
        <v>90</v>
      </c>
      <c r="V8" s="34" t="s">
        <v>92</v>
      </c>
      <c r="W8" s="34" t="s">
        <v>92</v>
      </c>
      <c r="X8" s="31" t="s">
        <v>90</v>
      </c>
      <c r="Y8" s="31" t="s">
        <v>33</v>
      </c>
      <c r="Z8" s="34"/>
      <c r="AA8" s="34" t="s">
        <v>30</v>
      </c>
      <c r="AB8" s="31" t="s">
        <v>90</v>
      </c>
      <c r="AC8" s="34" t="s">
        <v>91</v>
      </c>
      <c r="AD8" s="34" t="s">
        <v>91</v>
      </c>
      <c r="AE8" s="31" t="s">
        <v>90</v>
      </c>
      <c r="AF8" s="31" t="s">
        <v>33</v>
      </c>
      <c r="AG8" s="34" t="s">
        <v>29</v>
      </c>
      <c r="AH8" s="34" t="s">
        <v>30</v>
      </c>
      <c r="AI8" s="31" t="s">
        <v>90</v>
      </c>
      <c r="AJ8" s="31" t="s">
        <v>37</v>
      </c>
      <c r="AK8" s="34" t="s">
        <v>29</v>
      </c>
      <c r="AL8" s="34" t="s">
        <v>30</v>
      </c>
      <c r="AM8" s="31" t="s">
        <v>90</v>
      </c>
      <c r="AN8" s="34" t="s">
        <v>93</v>
      </c>
      <c r="AO8" s="34" t="s">
        <v>93</v>
      </c>
      <c r="AP8" s="31" t="s">
        <v>90</v>
      </c>
      <c r="AQ8" s="34" t="s">
        <v>91</v>
      </c>
      <c r="AR8" s="34" t="s">
        <v>91</v>
      </c>
      <c r="AS8" s="31" t="s">
        <v>90</v>
      </c>
      <c r="AT8" s="34" t="s">
        <v>91</v>
      </c>
      <c r="AU8" s="34" t="s">
        <v>91</v>
      </c>
      <c r="AV8" s="31" t="s">
        <v>90</v>
      </c>
      <c r="AW8" s="34" t="s">
        <v>75</v>
      </c>
      <c r="AX8" s="34" t="s">
        <v>76</v>
      </c>
      <c r="AY8" s="31" t="s">
        <v>90</v>
      </c>
      <c r="AZ8" s="34" t="s">
        <v>91</v>
      </c>
      <c r="BA8" s="34" t="s">
        <v>91</v>
      </c>
      <c r="BB8" s="31" t="s">
        <v>90</v>
      </c>
      <c r="BC8" s="34" t="s">
        <v>77</v>
      </c>
      <c r="BD8" s="34" t="s">
        <v>91</v>
      </c>
      <c r="BE8" s="31" t="s">
        <v>90</v>
      </c>
      <c r="BF8" s="34" t="s">
        <v>91</v>
      </c>
      <c r="BG8" s="34" t="s">
        <v>91</v>
      </c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31" t="s">
        <v>94</v>
      </c>
      <c r="B9" s="31" t="s">
        <v>24</v>
      </c>
      <c r="C9" s="31" t="s">
        <v>25</v>
      </c>
      <c r="D9" s="31" t="s">
        <v>95</v>
      </c>
      <c r="E9" s="32">
        <v>199</v>
      </c>
      <c r="F9" s="32" t="s">
        <v>31</v>
      </c>
      <c r="G9" s="33">
        <v>0.41708542713567837</v>
      </c>
      <c r="H9" s="31" t="s">
        <v>95</v>
      </c>
      <c r="I9" s="32">
        <v>15</v>
      </c>
      <c r="J9" s="34">
        <v>15</v>
      </c>
      <c r="K9" s="31" t="s">
        <v>95</v>
      </c>
      <c r="L9" s="32">
        <v>61</v>
      </c>
      <c r="M9" s="34">
        <v>61</v>
      </c>
      <c r="N9" s="31" t="s">
        <v>95</v>
      </c>
      <c r="O9" s="31" t="s">
        <v>28</v>
      </c>
      <c r="P9" s="34" t="s">
        <v>29</v>
      </c>
      <c r="Q9" s="34" t="s">
        <v>30</v>
      </c>
      <c r="R9" s="31" t="s">
        <v>95</v>
      </c>
      <c r="S9" s="34" t="s">
        <v>96</v>
      </c>
      <c r="T9" s="34" t="s">
        <v>96</v>
      </c>
      <c r="U9" s="31" t="s">
        <v>95</v>
      </c>
      <c r="V9" s="34" t="s">
        <v>54</v>
      </c>
      <c r="W9" s="34" t="s">
        <v>49</v>
      </c>
      <c r="X9" s="31" t="s">
        <v>95</v>
      </c>
      <c r="Y9" s="31" t="s">
        <v>33</v>
      </c>
      <c r="Z9" s="34"/>
      <c r="AA9" s="34" t="s">
        <v>30</v>
      </c>
      <c r="AB9" s="31" t="s">
        <v>95</v>
      </c>
      <c r="AC9" s="34" t="s">
        <v>31</v>
      </c>
      <c r="AD9" s="34" t="s">
        <v>31</v>
      </c>
      <c r="AE9" s="31" t="s">
        <v>95</v>
      </c>
      <c r="AF9" s="31" t="s">
        <v>33</v>
      </c>
      <c r="AG9" s="34" t="s">
        <v>29</v>
      </c>
      <c r="AH9" s="34" t="s">
        <v>30</v>
      </c>
      <c r="AI9" s="31" t="s">
        <v>95</v>
      </c>
      <c r="AJ9" s="31" t="s">
        <v>37</v>
      </c>
      <c r="AK9" s="34" t="s">
        <v>29</v>
      </c>
      <c r="AL9" s="34" t="s">
        <v>30</v>
      </c>
      <c r="AM9" s="31" t="s">
        <v>95</v>
      </c>
      <c r="AN9" s="34" t="s">
        <v>97</v>
      </c>
      <c r="AO9" s="34" t="s">
        <v>97</v>
      </c>
      <c r="AP9" s="31" t="s">
        <v>95</v>
      </c>
      <c r="AQ9" s="34" t="s">
        <v>31</v>
      </c>
      <c r="AR9" s="34" t="s">
        <v>31</v>
      </c>
      <c r="AS9" s="31" t="s">
        <v>95</v>
      </c>
      <c r="AT9" s="34" t="s">
        <v>31</v>
      </c>
      <c r="AU9" s="34" t="s">
        <v>31</v>
      </c>
      <c r="AV9" s="31" t="s">
        <v>95</v>
      </c>
      <c r="AW9" s="34" t="s">
        <v>48</v>
      </c>
      <c r="AX9" s="34" t="s">
        <v>48</v>
      </c>
      <c r="AY9" s="31" t="s">
        <v>95</v>
      </c>
      <c r="AZ9" s="34" t="s">
        <v>98</v>
      </c>
      <c r="BA9" s="34" t="s">
        <v>31</v>
      </c>
      <c r="BB9" s="31" t="s">
        <v>95</v>
      </c>
      <c r="BC9" s="34" t="s">
        <v>31</v>
      </c>
      <c r="BD9" s="34" t="s">
        <v>31</v>
      </c>
      <c r="BE9" s="31" t="s">
        <v>95</v>
      </c>
      <c r="BF9" s="34" t="s">
        <v>98</v>
      </c>
      <c r="BG9" s="34" t="s">
        <v>31</v>
      </c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31" t="s">
        <v>99</v>
      </c>
      <c r="B10" s="31" t="s">
        <v>24</v>
      </c>
      <c r="C10" s="31" t="s">
        <v>25</v>
      </c>
      <c r="D10" s="31" t="s">
        <v>100</v>
      </c>
      <c r="E10" s="32">
        <v>230</v>
      </c>
      <c r="F10" s="32" t="s">
        <v>101</v>
      </c>
      <c r="G10" s="33">
        <v>0.47391304347826085</v>
      </c>
      <c r="H10" s="31" t="s">
        <v>100</v>
      </c>
      <c r="I10" s="32">
        <v>15</v>
      </c>
      <c r="J10" s="34">
        <v>15</v>
      </c>
      <c r="K10" s="31" t="s">
        <v>100</v>
      </c>
      <c r="L10" s="32">
        <v>61</v>
      </c>
      <c r="M10" s="34">
        <v>61</v>
      </c>
      <c r="N10" s="31" t="s">
        <v>100</v>
      </c>
      <c r="O10" s="31" t="s">
        <v>28</v>
      </c>
      <c r="P10" s="34" t="s">
        <v>29</v>
      </c>
      <c r="Q10" s="34" t="s">
        <v>30</v>
      </c>
      <c r="R10" s="31" t="s">
        <v>100</v>
      </c>
      <c r="S10" s="34" t="s">
        <v>102</v>
      </c>
      <c r="T10" s="34" t="s">
        <v>45</v>
      </c>
      <c r="U10" s="31" t="s">
        <v>100</v>
      </c>
      <c r="V10" s="34" t="s">
        <v>31</v>
      </c>
      <c r="W10" s="34" t="s">
        <v>103</v>
      </c>
      <c r="X10" s="31" t="s">
        <v>100</v>
      </c>
      <c r="Y10" s="31" t="s">
        <v>33</v>
      </c>
      <c r="Z10" s="34"/>
      <c r="AA10" s="34" t="s">
        <v>30</v>
      </c>
      <c r="AB10" s="31" t="s">
        <v>100</v>
      </c>
      <c r="AC10" s="34" t="s">
        <v>104</v>
      </c>
      <c r="AD10" s="34" t="s">
        <v>101</v>
      </c>
      <c r="AE10" s="31" t="s">
        <v>100</v>
      </c>
      <c r="AF10" s="31" t="s">
        <v>33</v>
      </c>
      <c r="AG10" s="34" t="s">
        <v>29</v>
      </c>
      <c r="AH10" s="34" t="s">
        <v>30</v>
      </c>
      <c r="AI10" s="31" t="s">
        <v>100</v>
      </c>
      <c r="AJ10" s="31" t="s">
        <v>37</v>
      </c>
      <c r="AK10" s="34" t="s">
        <v>29</v>
      </c>
      <c r="AL10" s="34" t="s">
        <v>30</v>
      </c>
      <c r="AM10" s="31" t="s">
        <v>100</v>
      </c>
      <c r="AN10" s="34" t="s">
        <v>105</v>
      </c>
      <c r="AO10" s="34" t="s">
        <v>106</v>
      </c>
      <c r="AP10" s="31" t="s">
        <v>100</v>
      </c>
      <c r="AQ10" s="34" t="s">
        <v>107</v>
      </c>
      <c r="AR10" s="34" t="s">
        <v>101</v>
      </c>
      <c r="AS10" s="31" t="s">
        <v>100</v>
      </c>
      <c r="AT10" s="34" t="s">
        <v>108</v>
      </c>
      <c r="AU10" s="34" t="s">
        <v>101</v>
      </c>
      <c r="AV10" s="31" t="s">
        <v>100</v>
      </c>
      <c r="AW10" s="34" t="s">
        <v>47</v>
      </c>
      <c r="AX10" s="34" t="s">
        <v>109</v>
      </c>
      <c r="AY10" s="31" t="s">
        <v>100</v>
      </c>
      <c r="AZ10" s="34" t="s">
        <v>107</v>
      </c>
      <c r="BA10" s="34" t="s">
        <v>101</v>
      </c>
      <c r="BB10" s="31" t="s">
        <v>100</v>
      </c>
      <c r="BC10" s="34" t="s">
        <v>110</v>
      </c>
      <c r="BD10" s="34" t="s">
        <v>101</v>
      </c>
      <c r="BE10" s="31" t="s">
        <v>100</v>
      </c>
      <c r="BF10" s="34" t="s">
        <v>111</v>
      </c>
      <c r="BG10" s="34" t="s">
        <v>101</v>
      </c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31" t="s">
        <v>112</v>
      </c>
      <c r="B11" s="31" t="s">
        <v>24</v>
      </c>
      <c r="C11" s="31" t="s">
        <v>25</v>
      </c>
      <c r="D11" s="35" t="s">
        <v>113</v>
      </c>
      <c r="E11" s="32">
        <v>136</v>
      </c>
      <c r="F11" s="32" t="s">
        <v>48</v>
      </c>
      <c r="G11" s="33">
        <v>0.51470588235294112</v>
      </c>
      <c r="H11" s="31" t="s">
        <v>113</v>
      </c>
      <c r="I11" s="32">
        <v>15</v>
      </c>
      <c r="J11" s="34">
        <v>15</v>
      </c>
      <c r="K11" s="31" t="s">
        <v>113</v>
      </c>
      <c r="L11" s="32">
        <v>61</v>
      </c>
      <c r="M11" s="34">
        <v>61</v>
      </c>
      <c r="N11" s="31" t="s">
        <v>113</v>
      </c>
      <c r="O11" s="31" t="s">
        <v>28</v>
      </c>
      <c r="P11" s="34" t="s">
        <v>29</v>
      </c>
      <c r="Q11" s="34" t="s">
        <v>30</v>
      </c>
      <c r="R11" s="31" t="s">
        <v>113</v>
      </c>
      <c r="S11" s="34" t="s">
        <v>106</v>
      </c>
      <c r="T11" s="34" t="s">
        <v>52</v>
      </c>
      <c r="U11" s="31" t="s">
        <v>113</v>
      </c>
      <c r="V11" s="34" t="s">
        <v>51</v>
      </c>
      <c r="W11" s="34" t="s">
        <v>51</v>
      </c>
      <c r="X11" s="31" t="s">
        <v>113</v>
      </c>
      <c r="Y11" s="31" t="s">
        <v>33</v>
      </c>
      <c r="Z11" s="34"/>
      <c r="AA11" s="34" t="s">
        <v>30</v>
      </c>
      <c r="AB11" s="31" t="s">
        <v>113</v>
      </c>
      <c r="AC11" s="34" t="s">
        <v>51</v>
      </c>
      <c r="AD11" s="34" t="s">
        <v>48</v>
      </c>
      <c r="AE11" s="31" t="s">
        <v>113</v>
      </c>
      <c r="AF11" s="31" t="s">
        <v>33</v>
      </c>
      <c r="AG11" s="34" t="s">
        <v>29</v>
      </c>
      <c r="AH11" s="34" t="s">
        <v>30</v>
      </c>
      <c r="AI11" s="31" t="s">
        <v>113</v>
      </c>
      <c r="AJ11" s="31" t="s">
        <v>37</v>
      </c>
      <c r="AK11" s="34" t="s">
        <v>29</v>
      </c>
      <c r="AL11" s="34" t="s">
        <v>30</v>
      </c>
      <c r="AM11" s="31" t="s">
        <v>113</v>
      </c>
      <c r="AN11" s="34" t="s">
        <v>105</v>
      </c>
      <c r="AO11" s="34" t="s">
        <v>57</v>
      </c>
      <c r="AP11" s="31" t="s">
        <v>113</v>
      </c>
      <c r="AQ11" s="34" t="s">
        <v>32</v>
      </c>
      <c r="AR11" s="34" t="s">
        <v>48</v>
      </c>
      <c r="AS11" s="31" t="s">
        <v>113</v>
      </c>
      <c r="AT11" s="34" t="s">
        <v>52</v>
      </c>
      <c r="AU11" s="34" t="s">
        <v>48</v>
      </c>
      <c r="AV11" s="31" t="s">
        <v>113</v>
      </c>
      <c r="AW11" s="34" t="s">
        <v>114</v>
      </c>
      <c r="AX11" s="34" t="s">
        <v>114</v>
      </c>
      <c r="AY11" s="31" t="s">
        <v>113</v>
      </c>
      <c r="AZ11" s="34" t="s">
        <v>51</v>
      </c>
      <c r="BA11" s="34" t="s">
        <v>48</v>
      </c>
      <c r="BB11" s="31" t="s">
        <v>113</v>
      </c>
      <c r="BC11" s="34" t="s">
        <v>52</v>
      </c>
      <c r="BD11" s="34" t="s">
        <v>48</v>
      </c>
      <c r="BE11" s="31" t="s">
        <v>113</v>
      </c>
      <c r="BF11" s="34" t="s">
        <v>52</v>
      </c>
      <c r="BG11" s="34" t="s">
        <v>48</v>
      </c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31" t="s">
        <v>115</v>
      </c>
      <c r="B12" s="31" t="s">
        <v>24</v>
      </c>
      <c r="C12" s="31" t="s">
        <v>25</v>
      </c>
      <c r="D12" s="35" t="s">
        <v>116</v>
      </c>
      <c r="E12" s="32">
        <v>180</v>
      </c>
      <c r="F12" s="32" t="s">
        <v>49</v>
      </c>
      <c r="G12" s="33">
        <v>0.40555555555555556</v>
      </c>
      <c r="H12" s="31" t="s">
        <v>116</v>
      </c>
      <c r="I12" s="32">
        <v>14</v>
      </c>
      <c r="J12" s="34">
        <v>15</v>
      </c>
      <c r="K12" s="31" t="s">
        <v>116</v>
      </c>
      <c r="L12" s="32">
        <v>61</v>
      </c>
      <c r="M12" s="34">
        <v>61</v>
      </c>
      <c r="N12" s="31" t="s">
        <v>116</v>
      </c>
      <c r="O12" s="31" t="s">
        <v>28</v>
      </c>
      <c r="P12" s="34" t="s">
        <v>29</v>
      </c>
      <c r="Q12" s="34" t="s">
        <v>30</v>
      </c>
      <c r="R12" s="31" t="s">
        <v>116</v>
      </c>
      <c r="S12" s="34" t="s">
        <v>106</v>
      </c>
      <c r="T12" s="34" t="s">
        <v>51</v>
      </c>
      <c r="U12" s="31" t="s">
        <v>116</v>
      </c>
      <c r="V12" s="34" t="s">
        <v>67</v>
      </c>
      <c r="W12" s="34" t="s">
        <v>65</v>
      </c>
      <c r="X12" s="31" t="s">
        <v>116</v>
      </c>
      <c r="Y12" s="31" t="s">
        <v>33</v>
      </c>
      <c r="Z12" s="34"/>
      <c r="AA12" s="34" t="s">
        <v>30</v>
      </c>
      <c r="AB12" s="31" t="s">
        <v>116</v>
      </c>
      <c r="AC12" s="34" t="s">
        <v>54</v>
      </c>
      <c r="AD12" s="34" t="s">
        <v>49</v>
      </c>
      <c r="AE12" s="31" t="s">
        <v>116</v>
      </c>
      <c r="AF12" s="31" t="s">
        <v>33</v>
      </c>
      <c r="AG12" s="34" t="s">
        <v>29</v>
      </c>
      <c r="AH12" s="34" t="s">
        <v>30</v>
      </c>
      <c r="AI12" s="31" t="s">
        <v>116</v>
      </c>
      <c r="AJ12" s="31" t="s">
        <v>37</v>
      </c>
      <c r="AK12" s="34" t="s">
        <v>29</v>
      </c>
      <c r="AL12" s="34" t="s">
        <v>30</v>
      </c>
      <c r="AM12" s="31" t="s">
        <v>116</v>
      </c>
      <c r="AN12" s="34" t="s">
        <v>85</v>
      </c>
      <c r="AO12" s="34" t="s">
        <v>80</v>
      </c>
      <c r="AP12" s="31" t="s">
        <v>116</v>
      </c>
      <c r="AQ12" s="34" t="s">
        <v>54</v>
      </c>
      <c r="AR12" s="34" t="s">
        <v>49</v>
      </c>
      <c r="AS12" s="31" t="s">
        <v>116</v>
      </c>
      <c r="AT12" s="34" t="s">
        <v>54</v>
      </c>
      <c r="AU12" s="34" t="s">
        <v>49</v>
      </c>
      <c r="AV12" s="31" t="s">
        <v>116</v>
      </c>
      <c r="AW12" s="34" t="s">
        <v>114</v>
      </c>
      <c r="AX12" s="34" t="s">
        <v>114</v>
      </c>
      <c r="AY12" s="31" t="s">
        <v>116</v>
      </c>
      <c r="AZ12" s="34" t="s">
        <v>52</v>
      </c>
      <c r="BA12" s="34" t="s">
        <v>49</v>
      </c>
      <c r="BB12" s="31" t="s">
        <v>116</v>
      </c>
      <c r="BC12" s="34" t="s">
        <v>49</v>
      </c>
      <c r="BD12" s="34" t="s">
        <v>49</v>
      </c>
      <c r="BE12" s="31" t="s">
        <v>116</v>
      </c>
      <c r="BF12" s="34" t="s">
        <v>54</v>
      </c>
      <c r="BG12" s="34" t="s">
        <v>49</v>
      </c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31" t="s">
        <v>117</v>
      </c>
      <c r="B13" s="31" t="s">
        <v>24</v>
      </c>
      <c r="C13" s="31" t="s">
        <v>25</v>
      </c>
      <c r="D13" s="35" t="s">
        <v>118</v>
      </c>
      <c r="E13" s="32">
        <v>210</v>
      </c>
      <c r="F13" s="32" t="s">
        <v>102</v>
      </c>
      <c r="G13" s="33">
        <v>0.41428571428571431</v>
      </c>
      <c r="H13" s="31" t="s">
        <v>118</v>
      </c>
      <c r="I13" s="32">
        <v>15</v>
      </c>
      <c r="J13" s="34">
        <v>15</v>
      </c>
      <c r="K13" s="31" t="s">
        <v>118</v>
      </c>
      <c r="L13" s="32">
        <v>61</v>
      </c>
      <c r="M13" s="34">
        <v>61</v>
      </c>
      <c r="N13" s="31" t="s">
        <v>118</v>
      </c>
      <c r="O13" s="31" t="s">
        <v>28</v>
      </c>
      <c r="P13" s="34" t="s">
        <v>29</v>
      </c>
      <c r="Q13" s="34" t="s">
        <v>30</v>
      </c>
      <c r="R13" s="31" t="s">
        <v>118</v>
      </c>
      <c r="S13" s="34" t="s">
        <v>119</v>
      </c>
      <c r="T13" s="34" t="s">
        <v>119</v>
      </c>
      <c r="U13" s="31" t="s">
        <v>118</v>
      </c>
      <c r="V13" s="34" t="s">
        <v>42</v>
      </c>
      <c r="W13" s="34" t="s">
        <v>42</v>
      </c>
      <c r="X13" s="31" t="s">
        <v>118</v>
      </c>
      <c r="Y13" s="31" t="s">
        <v>33</v>
      </c>
      <c r="Z13" s="34"/>
      <c r="AA13" s="34" t="s">
        <v>30</v>
      </c>
      <c r="AB13" s="31" t="s">
        <v>118</v>
      </c>
      <c r="AC13" s="34" t="s">
        <v>102</v>
      </c>
      <c r="AD13" s="34" t="s">
        <v>102</v>
      </c>
      <c r="AE13" s="31" t="s">
        <v>118</v>
      </c>
      <c r="AF13" s="31" t="s">
        <v>33</v>
      </c>
      <c r="AG13" s="34" t="s">
        <v>29</v>
      </c>
      <c r="AH13" s="34" t="s">
        <v>30</v>
      </c>
      <c r="AI13" s="31" t="s">
        <v>118</v>
      </c>
      <c r="AJ13" s="31" t="s">
        <v>37</v>
      </c>
      <c r="AK13" s="34" t="s">
        <v>29</v>
      </c>
      <c r="AL13" s="34" t="s">
        <v>30</v>
      </c>
      <c r="AM13" s="31" t="s">
        <v>118</v>
      </c>
      <c r="AN13" s="34" t="s">
        <v>70</v>
      </c>
      <c r="AO13" s="34" t="s">
        <v>70</v>
      </c>
      <c r="AP13" s="31" t="s">
        <v>118</v>
      </c>
      <c r="AQ13" s="34" t="s">
        <v>50</v>
      </c>
      <c r="AR13" s="34" t="s">
        <v>102</v>
      </c>
      <c r="AS13" s="31" t="s">
        <v>118</v>
      </c>
      <c r="AT13" s="34" t="s">
        <v>102</v>
      </c>
      <c r="AU13" s="34" t="s">
        <v>102</v>
      </c>
      <c r="AV13" s="31" t="s">
        <v>118</v>
      </c>
      <c r="AW13" s="34" t="s">
        <v>98</v>
      </c>
      <c r="AX13" s="34" t="s">
        <v>31</v>
      </c>
      <c r="AY13" s="31" t="s">
        <v>118</v>
      </c>
      <c r="AZ13" s="34" t="s">
        <v>119</v>
      </c>
      <c r="BA13" s="34" t="s">
        <v>102</v>
      </c>
      <c r="BB13" s="31" t="s">
        <v>118</v>
      </c>
      <c r="BC13" s="34" t="s">
        <v>50</v>
      </c>
      <c r="BD13" s="34" t="s">
        <v>102</v>
      </c>
      <c r="BE13" s="31" t="s">
        <v>118</v>
      </c>
      <c r="BF13" s="34" t="s">
        <v>102</v>
      </c>
      <c r="BG13" s="34" t="s">
        <v>102</v>
      </c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31" t="s">
        <v>120</v>
      </c>
      <c r="B14" s="31" t="s">
        <v>24</v>
      </c>
      <c r="C14" s="31" t="s">
        <v>25</v>
      </c>
      <c r="D14" s="31" t="s">
        <v>121</v>
      </c>
      <c r="E14" s="32">
        <v>185</v>
      </c>
      <c r="F14" s="32" t="s">
        <v>122</v>
      </c>
      <c r="G14" s="33">
        <v>0.40540540540540543</v>
      </c>
      <c r="H14" s="31" t="s">
        <v>121</v>
      </c>
      <c r="I14" s="32">
        <v>15</v>
      </c>
      <c r="J14" s="34">
        <v>15</v>
      </c>
      <c r="K14" s="31" t="s">
        <v>121</v>
      </c>
      <c r="L14" s="32">
        <v>61</v>
      </c>
      <c r="M14" s="34">
        <v>61</v>
      </c>
      <c r="N14" s="31" t="s">
        <v>121</v>
      </c>
      <c r="O14" s="31" t="s">
        <v>28</v>
      </c>
      <c r="P14" s="34" t="s">
        <v>29</v>
      </c>
      <c r="Q14" s="34" t="s">
        <v>30</v>
      </c>
      <c r="R14" s="31" t="s">
        <v>121</v>
      </c>
      <c r="S14" s="34" t="s">
        <v>48</v>
      </c>
      <c r="T14" s="34" t="s">
        <v>48</v>
      </c>
      <c r="U14" s="31" t="s">
        <v>121</v>
      </c>
      <c r="V14" s="34" t="s">
        <v>52</v>
      </c>
      <c r="W14" s="34" t="s">
        <v>32</v>
      </c>
      <c r="X14" s="31" t="s">
        <v>121</v>
      </c>
      <c r="Y14" s="31" t="s">
        <v>33</v>
      </c>
      <c r="Z14" s="34"/>
      <c r="AA14" s="34" t="s">
        <v>30</v>
      </c>
      <c r="AB14" s="31" t="s">
        <v>121</v>
      </c>
      <c r="AC14" s="34" t="s">
        <v>49</v>
      </c>
      <c r="AD14" s="34" t="s">
        <v>122</v>
      </c>
      <c r="AE14" s="31" t="s">
        <v>121</v>
      </c>
      <c r="AF14" s="31" t="s">
        <v>33</v>
      </c>
      <c r="AG14" s="34" t="s">
        <v>29</v>
      </c>
      <c r="AH14" s="34" t="s">
        <v>30</v>
      </c>
      <c r="AI14" s="31" t="s">
        <v>121</v>
      </c>
      <c r="AJ14" s="31" t="s">
        <v>37</v>
      </c>
      <c r="AK14" s="34" t="s">
        <v>29</v>
      </c>
      <c r="AL14" s="34" t="s">
        <v>30</v>
      </c>
      <c r="AM14" s="31" t="s">
        <v>121</v>
      </c>
      <c r="AN14" s="34" t="s">
        <v>38</v>
      </c>
      <c r="AO14" s="34" t="s">
        <v>123</v>
      </c>
      <c r="AP14" s="31" t="s">
        <v>121</v>
      </c>
      <c r="AQ14" s="34" t="s">
        <v>124</v>
      </c>
      <c r="AR14" s="34" t="s">
        <v>122</v>
      </c>
      <c r="AS14" s="31" t="s">
        <v>121</v>
      </c>
      <c r="AT14" s="34" t="s">
        <v>122</v>
      </c>
      <c r="AU14" s="34" t="s">
        <v>122</v>
      </c>
      <c r="AV14" s="31" t="s">
        <v>121</v>
      </c>
      <c r="AW14" s="34" t="s">
        <v>114</v>
      </c>
      <c r="AX14" s="34" t="s">
        <v>57</v>
      </c>
      <c r="AY14" s="31" t="s">
        <v>121</v>
      </c>
      <c r="AZ14" s="34" t="s">
        <v>125</v>
      </c>
      <c r="BA14" s="34" t="s">
        <v>122</v>
      </c>
      <c r="BB14" s="31" t="s">
        <v>121</v>
      </c>
      <c r="BC14" s="34" t="s">
        <v>54</v>
      </c>
      <c r="BD14" s="34" t="s">
        <v>122</v>
      </c>
      <c r="BE14" s="31" t="s">
        <v>121</v>
      </c>
      <c r="BF14" s="34" t="s">
        <v>124</v>
      </c>
      <c r="BG14" s="34" t="s">
        <v>122</v>
      </c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31" t="s">
        <v>126</v>
      </c>
      <c r="B15" s="31" t="s">
        <v>24</v>
      </c>
      <c r="C15" s="31" t="s">
        <v>25</v>
      </c>
      <c r="D15" s="31" t="s">
        <v>127</v>
      </c>
      <c r="E15" s="32">
        <v>98</v>
      </c>
      <c r="F15" s="32" t="s">
        <v>64</v>
      </c>
      <c r="G15" s="33">
        <v>0.45918367346938777</v>
      </c>
      <c r="H15" s="31" t="s">
        <v>127</v>
      </c>
      <c r="I15" s="32">
        <v>15</v>
      </c>
      <c r="J15" s="34">
        <v>15</v>
      </c>
      <c r="K15" s="31" t="s">
        <v>127</v>
      </c>
      <c r="L15" s="32">
        <v>61</v>
      </c>
      <c r="M15" s="34">
        <v>61</v>
      </c>
      <c r="N15" s="31" t="s">
        <v>127</v>
      </c>
      <c r="O15" s="31" t="s">
        <v>28</v>
      </c>
      <c r="P15" s="34" t="s">
        <v>29</v>
      </c>
      <c r="Q15" s="34" t="s">
        <v>30</v>
      </c>
      <c r="R15" s="31" t="s">
        <v>127</v>
      </c>
      <c r="S15" s="34" t="s">
        <v>128</v>
      </c>
      <c r="T15" s="34" t="s">
        <v>128</v>
      </c>
      <c r="U15" s="31" t="s">
        <v>127</v>
      </c>
      <c r="V15" s="34" t="s">
        <v>93</v>
      </c>
      <c r="W15" s="34" t="s">
        <v>93</v>
      </c>
      <c r="X15" s="31" t="s">
        <v>127</v>
      </c>
      <c r="Y15" s="31" t="s">
        <v>33</v>
      </c>
      <c r="Z15" s="34"/>
      <c r="AA15" s="34" t="s">
        <v>30</v>
      </c>
      <c r="AB15" s="31" t="s">
        <v>127</v>
      </c>
      <c r="AC15" s="34" t="s">
        <v>64</v>
      </c>
      <c r="AD15" s="34" t="s">
        <v>64</v>
      </c>
      <c r="AE15" s="31" t="s">
        <v>127</v>
      </c>
      <c r="AF15" s="31" t="s">
        <v>33</v>
      </c>
      <c r="AG15" s="34" t="s">
        <v>29</v>
      </c>
      <c r="AH15" s="34" t="s">
        <v>30</v>
      </c>
      <c r="AI15" s="31" t="s">
        <v>127</v>
      </c>
      <c r="AJ15" s="31" t="s">
        <v>37</v>
      </c>
      <c r="AK15" s="34" t="s">
        <v>29</v>
      </c>
      <c r="AL15" s="34" t="s">
        <v>30</v>
      </c>
      <c r="AM15" s="31" t="s">
        <v>127</v>
      </c>
      <c r="AN15" s="34" t="s">
        <v>129</v>
      </c>
      <c r="AO15" s="34" t="s">
        <v>129</v>
      </c>
      <c r="AP15" s="31" t="s">
        <v>127</v>
      </c>
      <c r="AQ15" s="34" t="s">
        <v>64</v>
      </c>
      <c r="AR15" s="34" t="s">
        <v>64</v>
      </c>
      <c r="AS15" s="31" t="s">
        <v>127</v>
      </c>
      <c r="AT15" s="34" t="s">
        <v>64</v>
      </c>
      <c r="AU15" s="34" t="s">
        <v>64</v>
      </c>
      <c r="AV15" s="31" t="s">
        <v>127</v>
      </c>
      <c r="AW15" s="34" t="s">
        <v>75</v>
      </c>
      <c r="AX15" s="34" t="s">
        <v>75</v>
      </c>
      <c r="AY15" s="31" t="s">
        <v>127</v>
      </c>
      <c r="AZ15" s="34" t="s">
        <v>64</v>
      </c>
      <c r="BA15" s="34" t="s">
        <v>64</v>
      </c>
      <c r="BB15" s="31" t="s">
        <v>127</v>
      </c>
      <c r="BC15" s="34" t="s">
        <v>64</v>
      </c>
      <c r="BD15" s="34" t="s">
        <v>64</v>
      </c>
      <c r="BE15" s="31" t="s">
        <v>127</v>
      </c>
      <c r="BF15" s="34" t="s">
        <v>64</v>
      </c>
      <c r="BG15" s="34" t="s">
        <v>64</v>
      </c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31" t="s">
        <v>130</v>
      </c>
      <c r="B16" s="31" t="s">
        <v>24</v>
      </c>
      <c r="C16" s="31" t="s">
        <v>25</v>
      </c>
      <c r="D16" s="31" t="s">
        <v>131</v>
      </c>
      <c r="E16" s="32">
        <v>46</v>
      </c>
      <c r="F16" s="32" t="s">
        <v>72</v>
      </c>
      <c r="G16" s="33">
        <v>0.67391304347826086</v>
      </c>
      <c r="H16" s="31" t="s">
        <v>131</v>
      </c>
      <c r="I16" s="32">
        <v>15</v>
      </c>
      <c r="J16" s="34">
        <v>15</v>
      </c>
      <c r="K16" s="31" t="s">
        <v>131</v>
      </c>
      <c r="L16" s="32">
        <v>61</v>
      </c>
      <c r="M16" s="34">
        <v>61</v>
      </c>
      <c r="N16" s="31" t="s">
        <v>131</v>
      </c>
      <c r="O16" s="31" t="s">
        <v>28</v>
      </c>
      <c r="P16" s="34" t="s">
        <v>29</v>
      </c>
      <c r="Q16" s="34" t="s">
        <v>30</v>
      </c>
      <c r="R16" s="31" t="s">
        <v>131</v>
      </c>
      <c r="S16" s="34" t="s">
        <v>73</v>
      </c>
      <c r="T16" s="34" t="s">
        <v>73</v>
      </c>
      <c r="U16" s="31" t="s">
        <v>131</v>
      </c>
      <c r="V16" s="34" t="s">
        <v>73</v>
      </c>
      <c r="W16" s="34" t="s">
        <v>73</v>
      </c>
      <c r="X16" s="31" t="s">
        <v>131</v>
      </c>
      <c r="Y16" s="31" t="s">
        <v>33</v>
      </c>
      <c r="Z16" s="34"/>
      <c r="AA16" s="34" t="s">
        <v>30</v>
      </c>
      <c r="AB16" s="31" t="s">
        <v>131</v>
      </c>
      <c r="AC16" s="34" t="s">
        <v>72</v>
      </c>
      <c r="AD16" s="34" t="s">
        <v>72</v>
      </c>
      <c r="AE16" s="31" t="s">
        <v>131</v>
      </c>
      <c r="AF16" s="31" t="s">
        <v>35</v>
      </c>
      <c r="AG16" s="34">
        <v>4</v>
      </c>
      <c r="AH16" s="34" t="s">
        <v>36</v>
      </c>
      <c r="AI16" s="31" t="s">
        <v>131</v>
      </c>
      <c r="AJ16" s="31" t="s">
        <v>37</v>
      </c>
      <c r="AK16" s="34" t="s">
        <v>29</v>
      </c>
      <c r="AL16" s="34" t="s">
        <v>30</v>
      </c>
      <c r="AM16" s="31" t="s">
        <v>131</v>
      </c>
      <c r="AN16" s="34" t="s">
        <v>132</v>
      </c>
      <c r="AO16" s="34" t="s">
        <v>132</v>
      </c>
      <c r="AP16" s="31" t="s">
        <v>131</v>
      </c>
      <c r="AQ16" s="34" t="s">
        <v>85</v>
      </c>
      <c r="AR16" s="34" t="s">
        <v>72</v>
      </c>
      <c r="AS16" s="31" t="s">
        <v>131</v>
      </c>
      <c r="AT16" s="34" t="s">
        <v>80</v>
      </c>
      <c r="AU16" s="34" t="s">
        <v>72</v>
      </c>
      <c r="AV16" s="31" t="s">
        <v>131</v>
      </c>
      <c r="AW16" s="34" t="s">
        <v>133</v>
      </c>
      <c r="AX16" s="34" t="s">
        <v>82</v>
      </c>
      <c r="AY16" s="31" t="s">
        <v>131</v>
      </c>
      <c r="AZ16" s="34" t="s">
        <v>72</v>
      </c>
      <c r="BA16" s="34" t="s">
        <v>72</v>
      </c>
      <c r="BB16" s="31" t="s">
        <v>131</v>
      </c>
      <c r="BC16" s="34" t="s">
        <v>72</v>
      </c>
      <c r="BD16" s="34" t="s">
        <v>72</v>
      </c>
      <c r="BE16" s="31" t="s">
        <v>131</v>
      </c>
      <c r="BF16" s="34" t="s">
        <v>80</v>
      </c>
      <c r="BG16" s="34" t="s">
        <v>72</v>
      </c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31" t="s">
        <v>134</v>
      </c>
      <c r="B17" s="31" t="s">
        <v>24</v>
      </c>
      <c r="C17" s="31" t="s">
        <v>25</v>
      </c>
      <c r="D17" s="31" t="s">
        <v>135</v>
      </c>
      <c r="E17" s="32">
        <v>111</v>
      </c>
      <c r="F17" s="32" t="s">
        <v>77</v>
      </c>
      <c r="G17" s="33">
        <v>0.48648648648648651</v>
      </c>
      <c r="H17" s="31" t="s">
        <v>135</v>
      </c>
      <c r="I17" s="32">
        <v>15</v>
      </c>
      <c r="J17" s="34">
        <v>15</v>
      </c>
      <c r="K17" s="31" t="s">
        <v>135</v>
      </c>
      <c r="L17" s="32">
        <v>61</v>
      </c>
      <c r="M17" s="34">
        <v>61</v>
      </c>
      <c r="N17" s="31" t="s">
        <v>135</v>
      </c>
      <c r="O17" s="31" t="s">
        <v>28</v>
      </c>
      <c r="P17" s="34" t="s">
        <v>29</v>
      </c>
      <c r="Q17" s="34" t="s">
        <v>30</v>
      </c>
      <c r="R17" s="31" t="s">
        <v>135</v>
      </c>
      <c r="S17" s="34" t="s">
        <v>74</v>
      </c>
      <c r="T17" s="34" t="s">
        <v>74</v>
      </c>
      <c r="U17" s="31" t="s">
        <v>135</v>
      </c>
      <c r="V17" s="34" t="s">
        <v>77</v>
      </c>
      <c r="W17" s="34" t="s">
        <v>77</v>
      </c>
      <c r="X17" s="31" t="s">
        <v>135</v>
      </c>
      <c r="Y17" s="31" t="s">
        <v>33</v>
      </c>
      <c r="Z17" s="34"/>
      <c r="AA17" s="34" t="s">
        <v>30</v>
      </c>
      <c r="AB17" s="31" t="s">
        <v>135</v>
      </c>
      <c r="AC17" s="34" t="s">
        <v>74</v>
      </c>
      <c r="AD17" s="34" t="s">
        <v>77</v>
      </c>
      <c r="AE17" s="31" t="s">
        <v>135</v>
      </c>
      <c r="AF17" s="31" t="s">
        <v>33</v>
      </c>
      <c r="AG17" s="34" t="s">
        <v>29</v>
      </c>
      <c r="AH17" s="34" t="s">
        <v>30</v>
      </c>
      <c r="AI17" s="31" t="s">
        <v>135</v>
      </c>
      <c r="AJ17" s="31" t="s">
        <v>37</v>
      </c>
      <c r="AK17" s="34" t="s">
        <v>29</v>
      </c>
      <c r="AL17" s="34" t="s">
        <v>30</v>
      </c>
      <c r="AM17" s="31" t="s">
        <v>135</v>
      </c>
      <c r="AN17" s="34" t="s">
        <v>81</v>
      </c>
      <c r="AO17" s="34" t="s">
        <v>81</v>
      </c>
      <c r="AP17" s="31" t="s">
        <v>135</v>
      </c>
      <c r="AQ17" s="34" t="s">
        <v>77</v>
      </c>
      <c r="AR17" s="34" t="s">
        <v>77</v>
      </c>
      <c r="AS17" s="31" t="s">
        <v>135</v>
      </c>
      <c r="AT17" s="34" t="s">
        <v>77</v>
      </c>
      <c r="AU17" s="34" t="s">
        <v>77</v>
      </c>
      <c r="AV17" s="31" t="s">
        <v>135</v>
      </c>
      <c r="AW17" s="34" t="s">
        <v>74</v>
      </c>
      <c r="AX17" s="34" t="s">
        <v>74</v>
      </c>
      <c r="AY17" s="31" t="s">
        <v>135</v>
      </c>
      <c r="AZ17" s="34" t="s">
        <v>77</v>
      </c>
      <c r="BA17" s="34" t="s">
        <v>77</v>
      </c>
      <c r="BB17" s="31" t="s">
        <v>135</v>
      </c>
      <c r="BC17" s="34" t="s">
        <v>77</v>
      </c>
      <c r="BD17" s="34" t="s">
        <v>77</v>
      </c>
      <c r="BE17" s="31" t="s">
        <v>135</v>
      </c>
      <c r="BF17" s="34" t="s">
        <v>77</v>
      </c>
      <c r="BG17" s="34" t="s">
        <v>77</v>
      </c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31" t="s">
        <v>136</v>
      </c>
      <c r="B18" s="31" t="s">
        <v>24</v>
      </c>
      <c r="C18" s="31" t="s">
        <v>25</v>
      </c>
      <c r="D18" s="31" t="s">
        <v>137</v>
      </c>
      <c r="E18" s="32">
        <v>117</v>
      </c>
      <c r="F18" s="32" t="s">
        <v>106</v>
      </c>
      <c r="G18" s="33">
        <v>0.5641025641025641</v>
      </c>
      <c r="H18" s="31" t="s">
        <v>137</v>
      </c>
      <c r="I18" s="32">
        <v>15</v>
      </c>
      <c r="J18" s="34">
        <v>15</v>
      </c>
      <c r="K18" s="31" t="s">
        <v>137</v>
      </c>
      <c r="L18" s="32">
        <v>61</v>
      </c>
      <c r="M18" s="34">
        <v>61</v>
      </c>
      <c r="N18" s="31" t="s">
        <v>137</v>
      </c>
      <c r="O18" s="31" t="s">
        <v>28</v>
      </c>
      <c r="P18" s="34" t="s">
        <v>29</v>
      </c>
      <c r="Q18" s="34" t="s">
        <v>30</v>
      </c>
      <c r="R18" s="31" t="s">
        <v>137</v>
      </c>
      <c r="S18" s="34" t="s">
        <v>58</v>
      </c>
      <c r="T18" s="34" t="s">
        <v>58</v>
      </c>
      <c r="U18" s="31" t="s">
        <v>137</v>
      </c>
      <c r="V18" s="34" t="s">
        <v>138</v>
      </c>
      <c r="W18" s="34" t="s">
        <v>138</v>
      </c>
      <c r="X18" s="31" t="s">
        <v>137</v>
      </c>
      <c r="Y18" s="31" t="s">
        <v>33</v>
      </c>
      <c r="Z18" s="34"/>
      <c r="AA18" s="34" t="s">
        <v>30</v>
      </c>
      <c r="AB18" s="31" t="s">
        <v>137</v>
      </c>
      <c r="AC18" s="34" t="s">
        <v>139</v>
      </c>
      <c r="AD18" s="34" t="s">
        <v>106</v>
      </c>
      <c r="AE18" s="31" t="s">
        <v>137</v>
      </c>
      <c r="AF18" s="31" t="s">
        <v>33</v>
      </c>
      <c r="AG18" s="34" t="s">
        <v>29</v>
      </c>
      <c r="AH18" s="34" t="s">
        <v>30</v>
      </c>
      <c r="AI18" s="31" t="s">
        <v>137</v>
      </c>
      <c r="AJ18" s="31" t="s">
        <v>37</v>
      </c>
      <c r="AK18" s="34" t="s">
        <v>29</v>
      </c>
      <c r="AL18" s="34" t="s">
        <v>30</v>
      </c>
      <c r="AM18" s="31" t="s">
        <v>137</v>
      </c>
      <c r="AN18" s="34" t="s">
        <v>38</v>
      </c>
      <c r="AO18" s="34" t="s">
        <v>93</v>
      </c>
      <c r="AP18" s="31" t="s">
        <v>137</v>
      </c>
      <c r="AQ18" s="34" t="s">
        <v>57</v>
      </c>
      <c r="AR18" s="34" t="s">
        <v>106</v>
      </c>
      <c r="AS18" s="31" t="s">
        <v>137</v>
      </c>
      <c r="AT18" s="34" t="s">
        <v>57</v>
      </c>
      <c r="AU18" s="34" t="s">
        <v>106</v>
      </c>
      <c r="AV18" s="31" t="s">
        <v>137</v>
      </c>
      <c r="AW18" s="34" t="s">
        <v>92</v>
      </c>
      <c r="AX18" s="34" t="s">
        <v>92</v>
      </c>
      <c r="AY18" s="31" t="s">
        <v>137</v>
      </c>
      <c r="AZ18" s="34" t="s">
        <v>105</v>
      </c>
      <c r="BA18" s="34" t="s">
        <v>106</v>
      </c>
      <c r="BB18" s="31" t="s">
        <v>137</v>
      </c>
      <c r="BC18" s="34" t="s">
        <v>140</v>
      </c>
      <c r="BD18" s="34" t="s">
        <v>106</v>
      </c>
      <c r="BE18" s="31" t="s">
        <v>137</v>
      </c>
      <c r="BF18" s="34" t="s">
        <v>57</v>
      </c>
      <c r="BG18" s="34" t="s">
        <v>106</v>
      </c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3" t="s">
        <v>141</v>
      </c>
      <c r="B19" s="6" t="s">
        <v>24</v>
      </c>
      <c r="C19" s="6" t="s">
        <v>25</v>
      </c>
      <c r="D19" s="3" t="s">
        <v>142</v>
      </c>
      <c r="E19" s="7">
        <v>122</v>
      </c>
      <c r="F19" s="7" t="s">
        <v>143</v>
      </c>
      <c r="G19" s="8">
        <v>1.1639344262295082</v>
      </c>
      <c r="H19" s="3" t="s">
        <v>142</v>
      </c>
      <c r="I19" s="7">
        <v>15</v>
      </c>
      <c r="J19" s="2">
        <v>15</v>
      </c>
      <c r="K19" s="3" t="s">
        <v>142</v>
      </c>
      <c r="L19" s="9">
        <v>61</v>
      </c>
      <c r="M19" s="10">
        <v>61</v>
      </c>
      <c r="N19" s="3" t="s">
        <v>142</v>
      </c>
      <c r="O19" s="3" t="s">
        <v>28</v>
      </c>
      <c r="P19" s="2" t="s">
        <v>29</v>
      </c>
      <c r="Q19" s="2" t="s">
        <v>30</v>
      </c>
      <c r="R19" s="3" t="s">
        <v>142</v>
      </c>
      <c r="S19" s="2" t="s">
        <v>144</v>
      </c>
      <c r="T19" s="2" t="s">
        <v>144</v>
      </c>
      <c r="U19" s="3" t="s">
        <v>142</v>
      </c>
      <c r="V19" s="2" t="s">
        <v>145</v>
      </c>
      <c r="W19" s="2" t="s">
        <v>145</v>
      </c>
      <c r="X19" s="3" t="s">
        <v>142</v>
      </c>
      <c r="Y19" s="3" t="s">
        <v>33</v>
      </c>
      <c r="Z19" s="2"/>
      <c r="AA19" s="2" t="s">
        <v>30</v>
      </c>
      <c r="AB19" s="3" t="s">
        <v>142</v>
      </c>
      <c r="AC19" s="2" t="s">
        <v>143</v>
      </c>
      <c r="AD19" s="2" t="s">
        <v>143</v>
      </c>
      <c r="AE19" s="3" t="s">
        <v>142</v>
      </c>
      <c r="AF19" s="3" t="s">
        <v>33</v>
      </c>
      <c r="AG19" s="2" t="s">
        <v>29</v>
      </c>
      <c r="AH19" s="2" t="s">
        <v>30</v>
      </c>
      <c r="AI19" s="3" t="s">
        <v>142</v>
      </c>
      <c r="AJ19" s="3" t="s">
        <v>37</v>
      </c>
      <c r="AK19" s="2" t="s">
        <v>29</v>
      </c>
      <c r="AL19" s="2" t="s">
        <v>30</v>
      </c>
      <c r="AM19" s="3" t="s">
        <v>142</v>
      </c>
      <c r="AN19" s="2" t="s">
        <v>58</v>
      </c>
      <c r="AO19" s="2" t="s">
        <v>58</v>
      </c>
      <c r="AP19" s="3" t="s">
        <v>142</v>
      </c>
      <c r="AQ19" s="2" t="s">
        <v>143</v>
      </c>
      <c r="AR19" s="2" t="s">
        <v>143</v>
      </c>
      <c r="AS19" s="3" t="s">
        <v>142</v>
      </c>
      <c r="AT19" s="2" t="s">
        <v>143</v>
      </c>
      <c r="AU19" s="2" t="s">
        <v>143</v>
      </c>
      <c r="AV19" s="3" t="s">
        <v>142</v>
      </c>
      <c r="AW19" s="2" t="s">
        <v>146</v>
      </c>
      <c r="AX19" s="2" t="s">
        <v>146</v>
      </c>
      <c r="AY19" s="3" t="s">
        <v>142</v>
      </c>
      <c r="AZ19" s="2" t="s">
        <v>147</v>
      </c>
      <c r="BA19" s="2" t="s">
        <v>143</v>
      </c>
      <c r="BB19" s="3" t="s">
        <v>142</v>
      </c>
      <c r="BC19" s="2" t="s">
        <v>143</v>
      </c>
      <c r="BD19" s="2" t="s">
        <v>143</v>
      </c>
      <c r="BE19" s="3" t="s">
        <v>142</v>
      </c>
      <c r="BF19" s="2" t="s">
        <v>143</v>
      </c>
      <c r="BG19" s="2" t="s">
        <v>143</v>
      </c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3" t="s">
        <v>148</v>
      </c>
      <c r="B20" s="6" t="s">
        <v>24</v>
      </c>
      <c r="C20" s="6" t="s">
        <v>25</v>
      </c>
      <c r="D20" s="3" t="s">
        <v>149</v>
      </c>
      <c r="E20" s="7">
        <v>116</v>
      </c>
      <c r="F20" s="7" t="s">
        <v>62</v>
      </c>
      <c r="G20" s="8">
        <v>0.49137931034482757</v>
      </c>
      <c r="H20" s="3" t="s">
        <v>149</v>
      </c>
      <c r="I20" s="7">
        <v>15</v>
      </c>
      <c r="J20" s="2">
        <v>15</v>
      </c>
      <c r="K20" s="3" t="s">
        <v>149</v>
      </c>
      <c r="L20" s="9">
        <v>61</v>
      </c>
      <c r="M20" s="10">
        <v>61</v>
      </c>
      <c r="N20" s="3" t="s">
        <v>149</v>
      </c>
      <c r="O20" s="3" t="s">
        <v>28</v>
      </c>
      <c r="P20" s="2" t="s">
        <v>29</v>
      </c>
      <c r="Q20" s="2" t="s">
        <v>30</v>
      </c>
      <c r="R20" s="3" t="s">
        <v>149</v>
      </c>
      <c r="S20" s="2" t="s">
        <v>70</v>
      </c>
      <c r="T20" s="2" t="s">
        <v>70</v>
      </c>
      <c r="U20" s="3" t="s">
        <v>149</v>
      </c>
      <c r="V20" s="2" t="s">
        <v>74</v>
      </c>
      <c r="W20" s="2" t="s">
        <v>74</v>
      </c>
      <c r="X20" s="3" t="s">
        <v>149</v>
      </c>
      <c r="Y20" s="3" t="s">
        <v>33</v>
      </c>
      <c r="Z20" s="2"/>
      <c r="AA20" s="2" t="s">
        <v>30</v>
      </c>
      <c r="AB20" s="3" t="s">
        <v>149</v>
      </c>
      <c r="AC20" s="2" t="s">
        <v>91</v>
      </c>
      <c r="AD20" s="2" t="s">
        <v>62</v>
      </c>
      <c r="AE20" s="3" t="s">
        <v>149</v>
      </c>
      <c r="AF20" s="3" t="s">
        <v>35</v>
      </c>
      <c r="AG20" s="2">
        <v>4</v>
      </c>
      <c r="AH20" s="2" t="s">
        <v>36</v>
      </c>
      <c r="AI20" s="3" t="s">
        <v>149</v>
      </c>
      <c r="AJ20" s="3" t="s">
        <v>37</v>
      </c>
      <c r="AK20" s="2" t="s">
        <v>29</v>
      </c>
      <c r="AL20" s="2" t="s">
        <v>30</v>
      </c>
      <c r="AM20" s="3" t="s">
        <v>149</v>
      </c>
      <c r="AN20" s="2" t="s">
        <v>88</v>
      </c>
      <c r="AO20" s="2" t="s">
        <v>88</v>
      </c>
      <c r="AP20" s="3" t="s">
        <v>149</v>
      </c>
      <c r="AQ20" s="2" t="s">
        <v>70</v>
      </c>
      <c r="AR20" s="2" t="s">
        <v>62</v>
      </c>
      <c r="AS20" s="3" t="s">
        <v>149</v>
      </c>
      <c r="AT20" s="2" t="s">
        <v>91</v>
      </c>
      <c r="AU20" s="2" t="s">
        <v>62</v>
      </c>
      <c r="AV20" s="3" t="s">
        <v>149</v>
      </c>
      <c r="AW20" s="2" t="s">
        <v>59</v>
      </c>
      <c r="AX20" s="2" t="s">
        <v>74</v>
      </c>
      <c r="AY20" s="3" t="s">
        <v>149</v>
      </c>
      <c r="AZ20" s="2" t="s">
        <v>70</v>
      </c>
      <c r="BA20" s="2" t="s">
        <v>62</v>
      </c>
      <c r="BB20" s="3" t="s">
        <v>149</v>
      </c>
      <c r="BC20" s="2" t="s">
        <v>70</v>
      </c>
      <c r="BD20" s="2" t="s">
        <v>62</v>
      </c>
      <c r="BE20" s="3" t="s">
        <v>149</v>
      </c>
      <c r="BF20" s="2" t="s">
        <v>70</v>
      </c>
      <c r="BG20" s="2" t="s">
        <v>62</v>
      </c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3" t="s">
        <v>150</v>
      </c>
      <c r="B21" s="6" t="s">
        <v>24</v>
      </c>
      <c r="C21" s="6" t="s">
        <v>25</v>
      </c>
      <c r="D21" s="3" t="s">
        <v>151</v>
      </c>
      <c r="E21" s="7">
        <v>59</v>
      </c>
      <c r="F21" s="7" t="s">
        <v>133</v>
      </c>
      <c r="G21" s="8">
        <v>0.42372881355932202</v>
      </c>
      <c r="H21" s="3" t="s">
        <v>151</v>
      </c>
      <c r="I21" s="7">
        <v>15</v>
      </c>
      <c r="J21" s="2">
        <v>15</v>
      </c>
      <c r="K21" s="3" t="s">
        <v>151</v>
      </c>
      <c r="L21" s="9">
        <v>61</v>
      </c>
      <c r="M21" s="10">
        <v>61</v>
      </c>
      <c r="N21" s="3" t="s">
        <v>151</v>
      </c>
      <c r="O21" s="3" t="s">
        <v>28</v>
      </c>
      <c r="P21" s="2" t="s">
        <v>29</v>
      </c>
      <c r="Q21" s="2" t="s">
        <v>30</v>
      </c>
      <c r="R21" s="3" t="s">
        <v>151</v>
      </c>
      <c r="S21" s="2" t="s">
        <v>133</v>
      </c>
      <c r="T21" s="2" t="s">
        <v>133</v>
      </c>
      <c r="U21" s="3" t="s">
        <v>151</v>
      </c>
      <c r="V21" s="2" t="s">
        <v>133</v>
      </c>
      <c r="W21" s="2" t="s">
        <v>133</v>
      </c>
      <c r="X21" s="3" t="s">
        <v>151</v>
      </c>
      <c r="Y21" s="3" t="s">
        <v>33</v>
      </c>
      <c r="Z21" s="2"/>
      <c r="AA21" s="2" t="s">
        <v>30</v>
      </c>
      <c r="AB21" s="3" t="s">
        <v>151</v>
      </c>
      <c r="AC21" s="2" t="s">
        <v>133</v>
      </c>
      <c r="AD21" s="2" t="s">
        <v>133</v>
      </c>
      <c r="AE21" s="3" t="s">
        <v>151</v>
      </c>
      <c r="AF21" s="3" t="s">
        <v>33</v>
      </c>
      <c r="AG21" s="2" t="s">
        <v>29</v>
      </c>
      <c r="AH21" s="2" t="s">
        <v>30</v>
      </c>
      <c r="AI21" s="3" t="s">
        <v>151</v>
      </c>
      <c r="AJ21" s="3" t="s">
        <v>37</v>
      </c>
      <c r="AK21" s="2" t="s">
        <v>29</v>
      </c>
      <c r="AL21" s="2" t="s">
        <v>30</v>
      </c>
      <c r="AM21" s="3" t="s">
        <v>151</v>
      </c>
      <c r="AN21" s="2" t="s">
        <v>152</v>
      </c>
      <c r="AO21" s="2" t="s">
        <v>152</v>
      </c>
      <c r="AP21" s="3" t="s">
        <v>151</v>
      </c>
      <c r="AQ21" s="2" t="s">
        <v>133</v>
      </c>
      <c r="AR21" s="2" t="s">
        <v>133</v>
      </c>
      <c r="AS21" s="3" t="s">
        <v>151</v>
      </c>
      <c r="AT21" s="2" t="s">
        <v>133</v>
      </c>
      <c r="AU21" s="2" t="s">
        <v>133</v>
      </c>
      <c r="AV21" s="3" t="s">
        <v>151</v>
      </c>
      <c r="AW21" s="2" t="s">
        <v>153</v>
      </c>
      <c r="AX21" s="2" t="s">
        <v>153</v>
      </c>
      <c r="AY21" s="3" t="s">
        <v>151</v>
      </c>
      <c r="AZ21" s="2" t="s">
        <v>133</v>
      </c>
      <c r="BA21" s="2" t="s">
        <v>133</v>
      </c>
      <c r="BB21" s="3" t="s">
        <v>151</v>
      </c>
      <c r="BC21" s="2" t="s">
        <v>133</v>
      </c>
      <c r="BD21" s="2" t="s">
        <v>133</v>
      </c>
      <c r="BE21" s="3" t="s">
        <v>151</v>
      </c>
      <c r="BF21" s="2" t="s">
        <v>133</v>
      </c>
      <c r="BG21" s="2" t="s">
        <v>133</v>
      </c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3" t="s">
        <v>154</v>
      </c>
      <c r="B22" s="6" t="s">
        <v>24</v>
      </c>
      <c r="C22" s="6" t="s">
        <v>25</v>
      </c>
      <c r="D22" s="3" t="s">
        <v>155</v>
      </c>
      <c r="E22" s="7">
        <v>61</v>
      </c>
      <c r="F22" s="7" t="s">
        <v>85</v>
      </c>
      <c r="G22" s="8">
        <v>0.47540983606557374</v>
      </c>
      <c r="H22" s="3" t="s">
        <v>155</v>
      </c>
      <c r="I22" s="7">
        <v>15</v>
      </c>
      <c r="J22" s="2">
        <v>15</v>
      </c>
      <c r="K22" s="3" t="s">
        <v>155</v>
      </c>
      <c r="L22" s="9">
        <v>61</v>
      </c>
      <c r="M22" s="10">
        <v>61</v>
      </c>
      <c r="N22" s="3" t="s">
        <v>155</v>
      </c>
      <c r="O22" s="3" t="s">
        <v>28</v>
      </c>
      <c r="P22" s="2" t="s">
        <v>29</v>
      </c>
      <c r="Q22" s="2" t="s">
        <v>30</v>
      </c>
      <c r="R22" s="3" t="s">
        <v>155</v>
      </c>
      <c r="S22" s="2" t="s">
        <v>81</v>
      </c>
      <c r="T22" s="2" t="s">
        <v>81</v>
      </c>
      <c r="U22" s="3" t="s">
        <v>155</v>
      </c>
      <c r="V22" s="2" t="s">
        <v>82</v>
      </c>
      <c r="W22" s="2" t="s">
        <v>82</v>
      </c>
      <c r="X22" s="3" t="s">
        <v>155</v>
      </c>
      <c r="Y22" s="3" t="s">
        <v>33</v>
      </c>
      <c r="Z22" s="2"/>
      <c r="AA22" s="2" t="s">
        <v>30</v>
      </c>
      <c r="AB22" s="3" t="s">
        <v>155</v>
      </c>
      <c r="AC22" s="2" t="s">
        <v>85</v>
      </c>
      <c r="AD22" s="2" t="s">
        <v>85</v>
      </c>
      <c r="AE22" s="3" t="s">
        <v>155</v>
      </c>
      <c r="AF22" s="3" t="s">
        <v>35</v>
      </c>
      <c r="AG22" s="2">
        <v>4</v>
      </c>
      <c r="AH22" s="2" t="s">
        <v>36</v>
      </c>
      <c r="AI22" s="3" t="s">
        <v>155</v>
      </c>
      <c r="AJ22" s="3" t="s">
        <v>37</v>
      </c>
      <c r="AK22" s="2" t="s">
        <v>29</v>
      </c>
      <c r="AL22" s="2" t="s">
        <v>30</v>
      </c>
      <c r="AM22" s="3" t="s">
        <v>155</v>
      </c>
      <c r="AN22" s="2" t="s">
        <v>156</v>
      </c>
      <c r="AO22" s="2" t="s">
        <v>156</v>
      </c>
      <c r="AP22" s="3" t="s">
        <v>155</v>
      </c>
      <c r="AQ22" s="2" t="s">
        <v>85</v>
      </c>
      <c r="AR22" s="2" t="s">
        <v>85</v>
      </c>
      <c r="AS22" s="3" t="s">
        <v>155</v>
      </c>
      <c r="AT22" s="2" t="s">
        <v>85</v>
      </c>
      <c r="AU22" s="2" t="s">
        <v>85</v>
      </c>
      <c r="AV22" s="3" t="s">
        <v>155</v>
      </c>
      <c r="AW22" s="2" t="s">
        <v>81</v>
      </c>
      <c r="AX22" s="2" t="s">
        <v>81</v>
      </c>
      <c r="AY22" s="3" t="s">
        <v>155</v>
      </c>
      <c r="AZ22" s="2" t="s">
        <v>85</v>
      </c>
      <c r="BA22" s="2" t="s">
        <v>85</v>
      </c>
      <c r="BB22" s="3" t="s">
        <v>155</v>
      </c>
      <c r="BC22" s="2" t="s">
        <v>85</v>
      </c>
      <c r="BD22" s="2" t="s">
        <v>85</v>
      </c>
      <c r="BE22" s="3" t="s">
        <v>155</v>
      </c>
      <c r="BF22" s="2" t="s">
        <v>85</v>
      </c>
      <c r="BG22" s="2" t="s">
        <v>85</v>
      </c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3" t="s">
        <v>157</v>
      </c>
      <c r="B23" s="6" t="s">
        <v>24</v>
      </c>
      <c r="C23" s="6" t="s">
        <v>25</v>
      </c>
      <c r="D23" s="3" t="s">
        <v>158</v>
      </c>
      <c r="E23" s="7">
        <v>95</v>
      </c>
      <c r="F23" s="7" t="s">
        <v>138</v>
      </c>
      <c r="G23" s="8">
        <v>0.44210526315789472</v>
      </c>
      <c r="H23" s="3" t="s">
        <v>158</v>
      </c>
      <c r="I23" s="7">
        <v>15</v>
      </c>
      <c r="J23" s="2">
        <v>15</v>
      </c>
      <c r="K23" s="3" t="s">
        <v>158</v>
      </c>
      <c r="L23" s="9">
        <v>61</v>
      </c>
      <c r="M23" s="10">
        <v>61</v>
      </c>
      <c r="N23" s="3" t="s">
        <v>158</v>
      </c>
      <c r="O23" s="3" t="s">
        <v>28</v>
      </c>
      <c r="P23" s="2" t="s">
        <v>29</v>
      </c>
      <c r="Q23" s="2" t="s">
        <v>30</v>
      </c>
      <c r="R23" s="3" t="s">
        <v>158</v>
      </c>
      <c r="S23" s="2" t="s">
        <v>159</v>
      </c>
      <c r="T23" s="2" t="s">
        <v>160</v>
      </c>
      <c r="U23" s="3" t="s">
        <v>158</v>
      </c>
      <c r="V23" s="2" t="s">
        <v>39</v>
      </c>
      <c r="W23" s="2" t="s">
        <v>123</v>
      </c>
      <c r="X23" s="3" t="s">
        <v>158</v>
      </c>
      <c r="Y23" s="3" t="s">
        <v>33</v>
      </c>
      <c r="Z23" s="2"/>
      <c r="AA23" s="2" t="s">
        <v>30</v>
      </c>
      <c r="AB23" s="3" t="s">
        <v>158</v>
      </c>
      <c r="AC23" s="2" t="s">
        <v>63</v>
      </c>
      <c r="AD23" s="2" t="s">
        <v>138</v>
      </c>
      <c r="AE23" s="3" t="s">
        <v>158</v>
      </c>
      <c r="AF23" s="3" t="s">
        <v>33</v>
      </c>
      <c r="AG23" s="2" t="s">
        <v>29</v>
      </c>
      <c r="AH23" s="2" t="s">
        <v>30</v>
      </c>
      <c r="AI23" s="3" t="s">
        <v>158</v>
      </c>
      <c r="AJ23" s="3" t="s">
        <v>37</v>
      </c>
      <c r="AK23" s="2" t="s">
        <v>29</v>
      </c>
      <c r="AL23" s="2" t="s">
        <v>30</v>
      </c>
      <c r="AM23" s="3" t="s">
        <v>158</v>
      </c>
      <c r="AN23" s="2" t="s">
        <v>161</v>
      </c>
      <c r="AO23" s="2" t="s">
        <v>161</v>
      </c>
      <c r="AP23" s="3" t="s">
        <v>158</v>
      </c>
      <c r="AQ23" s="2" t="s">
        <v>128</v>
      </c>
      <c r="AR23" s="2" t="s">
        <v>138</v>
      </c>
      <c r="AS23" s="3" t="s">
        <v>158</v>
      </c>
      <c r="AT23" s="2" t="s">
        <v>138</v>
      </c>
      <c r="AU23" s="2" t="s">
        <v>138</v>
      </c>
      <c r="AV23" s="3" t="s">
        <v>158</v>
      </c>
      <c r="AW23" s="2" t="s">
        <v>123</v>
      </c>
      <c r="AX23" s="2" t="s">
        <v>93</v>
      </c>
      <c r="AY23" s="3" t="s">
        <v>158</v>
      </c>
      <c r="AZ23" s="2" t="s">
        <v>128</v>
      </c>
      <c r="BA23" s="2" t="s">
        <v>138</v>
      </c>
      <c r="BB23" s="3" t="s">
        <v>158</v>
      </c>
      <c r="BC23" s="2" t="s">
        <v>63</v>
      </c>
      <c r="BD23" s="2" t="s">
        <v>138</v>
      </c>
      <c r="BE23" s="3" t="s">
        <v>158</v>
      </c>
      <c r="BF23" s="2" t="s">
        <v>128</v>
      </c>
      <c r="BG23" s="2" t="s">
        <v>138</v>
      </c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3" t="s">
        <v>162</v>
      </c>
      <c r="B24" s="6" t="s">
        <v>24</v>
      </c>
      <c r="C24" s="6" t="s">
        <v>25</v>
      </c>
      <c r="D24" s="3" t="s">
        <v>163</v>
      </c>
      <c r="E24" s="7">
        <v>62</v>
      </c>
      <c r="F24" s="7" t="s">
        <v>85</v>
      </c>
      <c r="G24" s="8">
        <v>0.46774193548387094</v>
      </c>
      <c r="H24" s="3" t="s">
        <v>163</v>
      </c>
      <c r="I24" s="7">
        <v>15</v>
      </c>
      <c r="J24" s="2">
        <v>15</v>
      </c>
      <c r="K24" s="3" t="s">
        <v>163</v>
      </c>
      <c r="L24" s="9">
        <v>61</v>
      </c>
      <c r="M24" s="10">
        <v>61</v>
      </c>
      <c r="N24" s="3" t="s">
        <v>163</v>
      </c>
      <c r="O24" s="3" t="s">
        <v>28</v>
      </c>
      <c r="P24" s="2" t="s">
        <v>29</v>
      </c>
      <c r="Q24" s="2" t="s">
        <v>30</v>
      </c>
      <c r="R24" s="3" t="s">
        <v>163</v>
      </c>
      <c r="S24" s="2" t="s">
        <v>82</v>
      </c>
      <c r="T24" s="2" t="s">
        <v>82</v>
      </c>
      <c r="U24" s="3" t="s">
        <v>163</v>
      </c>
      <c r="V24" s="2" t="s">
        <v>82</v>
      </c>
      <c r="W24" s="2" t="s">
        <v>82</v>
      </c>
      <c r="X24" s="3" t="s">
        <v>163</v>
      </c>
      <c r="Y24" s="3" t="s">
        <v>33</v>
      </c>
      <c r="Z24" s="2"/>
      <c r="AA24" s="2" t="s">
        <v>30</v>
      </c>
      <c r="AB24" s="3" t="s">
        <v>163</v>
      </c>
      <c r="AC24" s="2" t="s">
        <v>81</v>
      </c>
      <c r="AD24" s="2" t="s">
        <v>85</v>
      </c>
      <c r="AE24" s="3" t="s">
        <v>163</v>
      </c>
      <c r="AF24" s="3" t="s">
        <v>33</v>
      </c>
      <c r="AG24" s="2" t="s">
        <v>29</v>
      </c>
      <c r="AH24" s="2" t="s">
        <v>30</v>
      </c>
      <c r="AI24" s="3" t="s">
        <v>163</v>
      </c>
      <c r="AJ24" s="3" t="s">
        <v>37</v>
      </c>
      <c r="AK24" s="2" t="s">
        <v>29</v>
      </c>
      <c r="AL24" s="2" t="s">
        <v>30</v>
      </c>
      <c r="AM24" s="3" t="s">
        <v>163</v>
      </c>
      <c r="AN24" s="2" t="s">
        <v>164</v>
      </c>
      <c r="AO24" s="2" t="s">
        <v>88</v>
      </c>
      <c r="AP24" s="3" t="s">
        <v>163</v>
      </c>
      <c r="AQ24" s="2" t="s">
        <v>85</v>
      </c>
      <c r="AR24" s="2" t="s">
        <v>85</v>
      </c>
      <c r="AS24" s="3" t="s">
        <v>163</v>
      </c>
      <c r="AT24" s="2" t="s">
        <v>85</v>
      </c>
      <c r="AU24" s="2" t="s">
        <v>85</v>
      </c>
      <c r="AV24" s="3" t="s">
        <v>163</v>
      </c>
      <c r="AW24" s="2" t="s">
        <v>133</v>
      </c>
      <c r="AX24" s="2" t="s">
        <v>133</v>
      </c>
      <c r="AY24" s="3" t="s">
        <v>163</v>
      </c>
      <c r="AZ24" s="2" t="s">
        <v>85</v>
      </c>
      <c r="BA24" s="2" t="s">
        <v>85</v>
      </c>
      <c r="BB24" s="3" t="s">
        <v>163</v>
      </c>
      <c r="BC24" s="2" t="s">
        <v>85</v>
      </c>
      <c r="BD24" s="2" t="s">
        <v>85</v>
      </c>
      <c r="BE24" s="3" t="s">
        <v>163</v>
      </c>
      <c r="BF24" s="2" t="s">
        <v>85</v>
      </c>
      <c r="BG24" s="2" t="s">
        <v>85</v>
      </c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3" t="s">
        <v>165</v>
      </c>
      <c r="B25" s="6" t="s">
        <v>24</v>
      </c>
      <c r="C25" s="6" t="s">
        <v>25</v>
      </c>
      <c r="D25" s="3" t="s">
        <v>166</v>
      </c>
      <c r="E25" s="7">
        <v>76</v>
      </c>
      <c r="F25" s="7" t="s">
        <v>92</v>
      </c>
      <c r="G25" s="8">
        <v>0.61842105263157898</v>
      </c>
      <c r="H25" s="3" t="s">
        <v>166</v>
      </c>
      <c r="I25" s="7">
        <v>15</v>
      </c>
      <c r="J25" s="2">
        <v>15</v>
      </c>
      <c r="K25" s="3" t="s">
        <v>166</v>
      </c>
      <c r="L25" s="9">
        <v>61</v>
      </c>
      <c r="M25" s="10">
        <v>61</v>
      </c>
      <c r="N25" s="3" t="s">
        <v>166</v>
      </c>
      <c r="O25" s="3" t="s">
        <v>28</v>
      </c>
      <c r="P25" s="2" t="s">
        <v>29</v>
      </c>
      <c r="Q25" s="2" t="s">
        <v>30</v>
      </c>
      <c r="R25" s="3" t="s">
        <v>166</v>
      </c>
      <c r="S25" s="2" t="s">
        <v>93</v>
      </c>
      <c r="T25" s="2" t="s">
        <v>75</v>
      </c>
      <c r="U25" s="3" t="s">
        <v>166</v>
      </c>
      <c r="V25" s="2" t="s">
        <v>81</v>
      </c>
      <c r="W25" s="2" t="s">
        <v>85</v>
      </c>
      <c r="X25" s="3" t="s">
        <v>166</v>
      </c>
      <c r="Y25" s="3" t="s">
        <v>33</v>
      </c>
      <c r="Z25" s="2"/>
      <c r="AA25" s="2" t="s">
        <v>30</v>
      </c>
      <c r="AB25" s="3" t="s">
        <v>166</v>
      </c>
      <c r="AC25" s="2" t="s">
        <v>128</v>
      </c>
      <c r="AD25" s="2" t="s">
        <v>92</v>
      </c>
      <c r="AE25" s="3" t="s">
        <v>166</v>
      </c>
      <c r="AF25" s="3" t="s">
        <v>35</v>
      </c>
      <c r="AG25" s="2">
        <v>4</v>
      </c>
      <c r="AH25" s="2" t="s">
        <v>36</v>
      </c>
      <c r="AI25" s="3" t="s">
        <v>166</v>
      </c>
      <c r="AJ25" s="3" t="s">
        <v>37</v>
      </c>
      <c r="AK25" s="2" t="s">
        <v>29</v>
      </c>
      <c r="AL25" s="2" t="s">
        <v>30</v>
      </c>
      <c r="AM25" s="3" t="s">
        <v>166</v>
      </c>
      <c r="AN25" s="2" t="s">
        <v>138</v>
      </c>
      <c r="AO25" s="2" t="s">
        <v>167</v>
      </c>
      <c r="AP25" s="3" t="s">
        <v>166</v>
      </c>
      <c r="AQ25" s="2" t="s">
        <v>138</v>
      </c>
      <c r="AR25" s="2" t="s">
        <v>92</v>
      </c>
      <c r="AS25" s="3" t="s">
        <v>166</v>
      </c>
      <c r="AT25" s="2" t="s">
        <v>128</v>
      </c>
      <c r="AU25" s="2" t="s">
        <v>92</v>
      </c>
      <c r="AV25" s="3" t="s">
        <v>166</v>
      </c>
      <c r="AW25" s="2" t="s">
        <v>63</v>
      </c>
      <c r="AX25" s="2" t="s">
        <v>63</v>
      </c>
      <c r="AY25" s="3" t="s">
        <v>166</v>
      </c>
      <c r="AZ25" s="2" t="s">
        <v>138</v>
      </c>
      <c r="BA25" s="2" t="s">
        <v>92</v>
      </c>
      <c r="BB25" s="3" t="s">
        <v>166</v>
      </c>
      <c r="BC25" s="2" t="s">
        <v>64</v>
      </c>
      <c r="BD25" s="2" t="s">
        <v>92</v>
      </c>
      <c r="BE25" s="3" t="s">
        <v>166</v>
      </c>
      <c r="BF25" s="2" t="s">
        <v>167</v>
      </c>
      <c r="BG25" s="2" t="s">
        <v>92</v>
      </c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3" t="s">
        <v>168</v>
      </c>
      <c r="B26" s="6" t="s">
        <v>24</v>
      </c>
      <c r="C26" s="6" t="s">
        <v>25</v>
      </c>
      <c r="D26" s="3" t="s">
        <v>169</v>
      </c>
      <c r="E26" s="7">
        <v>110</v>
      </c>
      <c r="F26" s="7" t="s">
        <v>170</v>
      </c>
      <c r="G26" s="8">
        <v>1.0636363636363637</v>
      </c>
      <c r="H26" s="3" t="s">
        <v>169</v>
      </c>
      <c r="I26" s="7">
        <v>15</v>
      </c>
      <c r="J26" s="2">
        <v>15</v>
      </c>
      <c r="K26" s="3" t="s">
        <v>169</v>
      </c>
      <c r="L26" s="9">
        <v>61</v>
      </c>
      <c r="M26" s="10">
        <v>61</v>
      </c>
      <c r="N26" s="3" t="s">
        <v>169</v>
      </c>
      <c r="O26" s="3" t="s">
        <v>28</v>
      </c>
      <c r="P26" s="2" t="s">
        <v>29</v>
      </c>
      <c r="Q26" s="2" t="s">
        <v>30</v>
      </c>
      <c r="R26" s="3" t="s">
        <v>169</v>
      </c>
      <c r="S26" s="2" t="s">
        <v>171</v>
      </c>
      <c r="T26" s="2" t="s">
        <v>171</v>
      </c>
      <c r="U26" s="3" t="s">
        <v>169</v>
      </c>
      <c r="V26" s="2" t="s">
        <v>172</v>
      </c>
      <c r="W26" s="2" t="s">
        <v>172</v>
      </c>
      <c r="X26" s="3" t="s">
        <v>169</v>
      </c>
      <c r="Y26" s="3" t="s">
        <v>33</v>
      </c>
      <c r="Z26" s="2"/>
      <c r="AA26" s="2" t="s">
        <v>30</v>
      </c>
      <c r="AB26" s="3" t="s">
        <v>169</v>
      </c>
      <c r="AC26" s="2" t="s">
        <v>170</v>
      </c>
      <c r="AD26" s="2" t="s">
        <v>170</v>
      </c>
      <c r="AE26" s="3" t="s">
        <v>169</v>
      </c>
      <c r="AF26" s="3" t="s">
        <v>33</v>
      </c>
      <c r="AG26" s="2" t="s">
        <v>29</v>
      </c>
      <c r="AH26" s="2" t="s">
        <v>30</v>
      </c>
      <c r="AI26" s="3" t="s">
        <v>169</v>
      </c>
      <c r="AJ26" s="3" t="s">
        <v>37</v>
      </c>
      <c r="AK26" s="2" t="s">
        <v>29</v>
      </c>
      <c r="AL26" s="2" t="s">
        <v>30</v>
      </c>
      <c r="AM26" s="3" t="s">
        <v>169</v>
      </c>
      <c r="AN26" s="2" t="s">
        <v>75</v>
      </c>
      <c r="AO26" s="2" t="s">
        <v>75</v>
      </c>
      <c r="AP26" s="3" t="s">
        <v>169</v>
      </c>
      <c r="AQ26" s="2" t="s">
        <v>170</v>
      </c>
      <c r="AR26" s="2" t="s">
        <v>170</v>
      </c>
      <c r="AS26" s="3" t="s">
        <v>169</v>
      </c>
      <c r="AT26" s="2" t="s">
        <v>170</v>
      </c>
      <c r="AU26" s="2" t="s">
        <v>170</v>
      </c>
      <c r="AV26" s="3" t="s">
        <v>169</v>
      </c>
      <c r="AW26" s="2" t="s">
        <v>173</v>
      </c>
      <c r="AX26" s="2" t="s">
        <v>108</v>
      </c>
      <c r="AY26" s="3" t="s">
        <v>169</v>
      </c>
      <c r="AZ26" s="2" t="s">
        <v>171</v>
      </c>
      <c r="BA26" s="2" t="s">
        <v>170</v>
      </c>
      <c r="BB26" s="3" t="s">
        <v>169</v>
      </c>
      <c r="BC26" s="2" t="s">
        <v>170</v>
      </c>
      <c r="BD26" s="2" t="s">
        <v>170</v>
      </c>
      <c r="BE26" s="3" t="s">
        <v>169</v>
      </c>
      <c r="BF26" s="2" t="s">
        <v>170</v>
      </c>
      <c r="BG26" s="2" t="s">
        <v>170</v>
      </c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3" t="s">
        <v>174</v>
      </c>
      <c r="B27" s="6" t="s">
        <v>24</v>
      </c>
      <c r="C27" s="6" t="s">
        <v>25</v>
      </c>
      <c r="D27" s="3" t="s">
        <v>175</v>
      </c>
      <c r="E27" s="7">
        <v>46</v>
      </c>
      <c r="F27" s="7" t="s">
        <v>176</v>
      </c>
      <c r="G27" s="8">
        <v>0.41304347826086957</v>
      </c>
      <c r="H27" s="3" t="s">
        <v>175</v>
      </c>
      <c r="I27" s="7">
        <v>14</v>
      </c>
      <c r="J27" s="2">
        <v>15</v>
      </c>
      <c r="K27" s="3" t="s">
        <v>175</v>
      </c>
      <c r="L27" s="9">
        <v>61</v>
      </c>
      <c r="M27" s="10">
        <v>61</v>
      </c>
      <c r="N27" s="3" t="s">
        <v>175</v>
      </c>
      <c r="O27" s="3" t="s">
        <v>28</v>
      </c>
      <c r="P27" s="2" t="s">
        <v>29</v>
      </c>
      <c r="Q27" s="2" t="s">
        <v>30</v>
      </c>
      <c r="R27" s="3" t="s">
        <v>175</v>
      </c>
      <c r="S27" s="2" t="s">
        <v>84</v>
      </c>
      <c r="T27" s="2" t="s">
        <v>84</v>
      </c>
      <c r="U27" s="3" t="s">
        <v>175</v>
      </c>
      <c r="V27" s="2" t="s">
        <v>97</v>
      </c>
      <c r="W27" s="2" t="s">
        <v>97</v>
      </c>
      <c r="X27" s="3" t="s">
        <v>175</v>
      </c>
      <c r="Y27" s="3" t="s">
        <v>33</v>
      </c>
      <c r="Z27" s="2"/>
      <c r="AA27" s="2" t="s">
        <v>30</v>
      </c>
      <c r="AB27" s="3" t="s">
        <v>175</v>
      </c>
      <c r="AC27" s="2" t="s">
        <v>176</v>
      </c>
      <c r="AD27" s="2" t="s">
        <v>176</v>
      </c>
      <c r="AE27" s="3" t="s">
        <v>175</v>
      </c>
      <c r="AF27" s="3" t="s">
        <v>35</v>
      </c>
      <c r="AG27" s="2">
        <v>3</v>
      </c>
      <c r="AH27" s="2" t="s">
        <v>67</v>
      </c>
      <c r="AI27" s="3" t="s">
        <v>175</v>
      </c>
      <c r="AJ27" s="3" t="s">
        <v>37</v>
      </c>
      <c r="AK27" s="2" t="s">
        <v>29</v>
      </c>
      <c r="AL27" s="2" t="s">
        <v>30</v>
      </c>
      <c r="AM27" s="3" t="s">
        <v>175</v>
      </c>
      <c r="AN27" s="2" t="s">
        <v>177</v>
      </c>
      <c r="AO27" s="2" t="s">
        <v>177</v>
      </c>
      <c r="AP27" s="3" t="s">
        <v>175</v>
      </c>
      <c r="AQ27" s="2" t="s">
        <v>176</v>
      </c>
      <c r="AR27" s="2" t="s">
        <v>176</v>
      </c>
      <c r="AS27" s="3" t="s">
        <v>175</v>
      </c>
      <c r="AT27" s="2" t="s">
        <v>176</v>
      </c>
      <c r="AU27" s="2" t="s">
        <v>176</v>
      </c>
      <c r="AV27" s="3" t="s">
        <v>175</v>
      </c>
      <c r="AW27" s="2" t="s">
        <v>97</v>
      </c>
      <c r="AX27" s="2" t="s">
        <v>97</v>
      </c>
      <c r="AY27" s="3" t="s">
        <v>175</v>
      </c>
      <c r="AZ27" s="2" t="s">
        <v>176</v>
      </c>
      <c r="BA27" s="2" t="s">
        <v>176</v>
      </c>
      <c r="BB27" s="3" t="s">
        <v>175</v>
      </c>
      <c r="BC27" s="2" t="s">
        <v>176</v>
      </c>
      <c r="BD27" s="2" t="s">
        <v>176</v>
      </c>
      <c r="BE27" s="3" t="s">
        <v>175</v>
      </c>
      <c r="BF27" s="2" t="s">
        <v>176</v>
      </c>
      <c r="BG27" s="2" t="s">
        <v>176</v>
      </c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3" t="s">
        <v>178</v>
      </c>
      <c r="B28" s="6" t="s">
        <v>24</v>
      </c>
      <c r="C28" s="6" t="s">
        <v>25</v>
      </c>
      <c r="D28" s="3" t="s">
        <v>179</v>
      </c>
      <c r="E28" s="7">
        <v>89</v>
      </c>
      <c r="F28" s="7" t="s">
        <v>63</v>
      </c>
      <c r="G28" s="8">
        <v>0.449438202247191</v>
      </c>
      <c r="H28" s="3" t="s">
        <v>179</v>
      </c>
      <c r="I28" s="7">
        <v>15</v>
      </c>
      <c r="J28" s="2">
        <v>15</v>
      </c>
      <c r="K28" s="3" t="s">
        <v>179</v>
      </c>
      <c r="L28" s="9">
        <v>61</v>
      </c>
      <c r="M28" s="10">
        <v>61</v>
      </c>
      <c r="N28" s="3" t="s">
        <v>179</v>
      </c>
      <c r="O28" s="3" t="s">
        <v>28</v>
      </c>
      <c r="P28" s="2" t="s">
        <v>29</v>
      </c>
      <c r="Q28" s="2" t="s">
        <v>30</v>
      </c>
      <c r="R28" s="3" t="s">
        <v>179</v>
      </c>
      <c r="S28" s="2" t="s">
        <v>72</v>
      </c>
      <c r="T28" s="2" t="s">
        <v>72</v>
      </c>
      <c r="U28" s="3" t="s">
        <v>179</v>
      </c>
      <c r="V28" s="2" t="s">
        <v>153</v>
      </c>
      <c r="W28" s="2" t="s">
        <v>153</v>
      </c>
      <c r="X28" s="3" t="s">
        <v>179</v>
      </c>
      <c r="Y28" s="3" t="s">
        <v>33</v>
      </c>
      <c r="Z28" s="2"/>
      <c r="AA28" s="2" t="s">
        <v>30</v>
      </c>
      <c r="AB28" s="3" t="s">
        <v>179</v>
      </c>
      <c r="AC28" s="2" t="s">
        <v>63</v>
      </c>
      <c r="AD28" s="2" t="s">
        <v>63</v>
      </c>
      <c r="AE28" s="3" t="s">
        <v>179</v>
      </c>
      <c r="AF28" s="3" t="s">
        <v>33</v>
      </c>
      <c r="AG28" s="2" t="s">
        <v>29</v>
      </c>
      <c r="AH28" s="2" t="s">
        <v>30</v>
      </c>
      <c r="AI28" s="3" t="s">
        <v>179</v>
      </c>
      <c r="AJ28" s="3" t="s">
        <v>37</v>
      </c>
      <c r="AK28" s="2" t="s">
        <v>29</v>
      </c>
      <c r="AL28" s="2" t="s">
        <v>30</v>
      </c>
      <c r="AM28" s="3" t="s">
        <v>179</v>
      </c>
      <c r="AN28" s="2" t="s">
        <v>164</v>
      </c>
      <c r="AO28" s="2" t="s">
        <v>164</v>
      </c>
      <c r="AP28" s="3" t="s">
        <v>179</v>
      </c>
      <c r="AQ28" s="2" t="s">
        <v>63</v>
      </c>
      <c r="AR28" s="2" t="s">
        <v>63</v>
      </c>
      <c r="AS28" s="3" t="s">
        <v>179</v>
      </c>
      <c r="AT28" s="2" t="s">
        <v>63</v>
      </c>
      <c r="AU28" s="2" t="s">
        <v>63</v>
      </c>
      <c r="AV28" s="3" t="s">
        <v>179</v>
      </c>
      <c r="AW28" s="2" t="s">
        <v>133</v>
      </c>
      <c r="AX28" s="2" t="s">
        <v>133</v>
      </c>
      <c r="AY28" s="3" t="s">
        <v>179</v>
      </c>
      <c r="AZ28" s="2" t="s">
        <v>75</v>
      </c>
      <c r="BA28" s="2" t="s">
        <v>63</v>
      </c>
      <c r="BB28" s="3" t="s">
        <v>179</v>
      </c>
      <c r="BC28" s="2" t="s">
        <v>76</v>
      </c>
      <c r="BD28" s="2" t="s">
        <v>63</v>
      </c>
      <c r="BE28" s="3" t="s">
        <v>179</v>
      </c>
      <c r="BF28" s="2" t="s">
        <v>63</v>
      </c>
      <c r="BG28" s="2" t="s">
        <v>63</v>
      </c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3" t="s">
        <v>180</v>
      </c>
      <c r="B29" s="6" t="s">
        <v>24</v>
      </c>
      <c r="C29" s="6" t="s">
        <v>25</v>
      </c>
      <c r="D29" s="3" t="s">
        <v>181</v>
      </c>
      <c r="E29" s="7">
        <v>191</v>
      </c>
      <c r="F29" s="7" t="s">
        <v>109</v>
      </c>
      <c r="G29" s="8">
        <v>0.41361256544502617</v>
      </c>
      <c r="H29" s="3" t="s">
        <v>181</v>
      </c>
      <c r="I29" s="7">
        <v>15</v>
      </c>
      <c r="J29" s="2">
        <v>15</v>
      </c>
      <c r="K29" s="3" t="s">
        <v>181</v>
      </c>
      <c r="L29" s="9">
        <v>61</v>
      </c>
      <c r="M29" s="10">
        <v>61</v>
      </c>
      <c r="N29" s="3" t="s">
        <v>181</v>
      </c>
      <c r="O29" s="3" t="s">
        <v>28</v>
      </c>
      <c r="P29" s="2" t="s">
        <v>29</v>
      </c>
      <c r="Q29" s="2" t="s">
        <v>30</v>
      </c>
      <c r="R29" s="3" t="s">
        <v>181</v>
      </c>
      <c r="S29" s="2" t="s">
        <v>122</v>
      </c>
      <c r="T29" s="2" t="s">
        <v>122</v>
      </c>
      <c r="U29" s="3" t="s">
        <v>181</v>
      </c>
      <c r="V29" s="2" t="s">
        <v>49</v>
      </c>
      <c r="W29" s="2" t="s">
        <v>49</v>
      </c>
      <c r="X29" s="3" t="s">
        <v>181</v>
      </c>
      <c r="Y29" s="3" t="s">
        <v>33</v>
      </c>
      <c r="Z29" s="2"/>
      <c r="AA29" s="2" t="s">
        <v>30</v>
      </c>
      <c r="AB29" s="3" t="s">
        <v>181</v>
      </c>
      <c r="AC29" s="2" t="s">
        <v>109</v>
      </c>
      <c r="AD29" s="2" t="s">
        <v>109</v>
      </c>
      <c r="AE29" s="3" t="s">
        <v>181</v>
      </c>
      <c r="AF29" s="3" t="s">
        <v>33</v>
      </c>
      <c r="AG29" s="2" t="s">
        <v>29</v>
      </c>
      <c r="AH29" s="2" t="s">
        <v>30</v>
      </c>
      <c r="AI29" s="3" t="s">
        <v>181</v>
      </c>
      <c r="AJ29" s="3" t="s">
        <v>37</v>
      </c>
      <c r="AK29" s="2" t="s">
        <v>29</v>
      </c>
      <c r="AL29" s="2" t="s">
        <v>30</v>
      </c>
      <c r="AM29" s="3" t="s">
        <v>181</v>
      </c>
      <c r="AN29" s="2" t="s">
        <v>93</v>
      </c>
      <c r="AO29" s="2" t="s">
        <v>93</v>
      </c>
      <c r="AP29" s="3" t="s">
        <v>181</v>
      </c>
      <c r="AQ29" s="2" t="s">
        <v>109</v>
      </c>
      <c r="AR29" s="2" t="s">
        <v>109</v>
      </c>
      <c r="AS29" s="3" t="s">
        <v>181</v>
      </c>
      <c r="AT29" s="2" t="s">
        <v>109</v>
      </c>
      <c r="AU29" s="2" t="s">
        <v>109</v>
      </c>
      <c r="AV29" s="3" t="s">
        <v>181</v>
      </c>
      <c r="AW29" s="2" t="s">
        <v>124</v>
      </c>
      <c r="AX29" s="2" t="s">
        <v>124</v>
      </c>
      <c r="AY29" s="3" t="s">
        <v>181</v>
      </c>
      <c r="AZ29" s="2" t="s">
        <v>109</v>
      </c>
      <c r="BA29" s="2" t="s">
        <v>109</v>
      </c>
      <c r="BB29" s="3" t="s">
        <v>181</v>
      </c>
      <c r="BC29" s="2" t="s">
        <v>47</v>
      </c>
      <c r="BD29" s="2" t="s">
        <v>109</v>
      </c>
      <c r="BE29" s="3" t="s">
        <v>181</v>
      </c>
      <c r="BF29" s="2" t="s">
        <v>109</v>
      </c>
      <c r="BG29" s="2" t="s">
        <v>109</v>
      </c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3" t="s">
        <v>182</v>
      </c>
      <c r="B30" s="6" t="s">
        <v>24</v>
      </c>
      <c r="C30" s="6" t="s">
        <v>25</v>
      </c>
      <c r="D30" s="3" t="s">
        <v>183</v>
      </c>
      <c r="E30" s="7">
        <v>137</v>
      </c>
      <c r="F30" s="7" t="s">
        <v>125</v>
      </c>
      <c r="G30" s="8">
        <v>0.51824817518248179</v>
      </c>
      <c r="H30" s="3" t="s">
        <v>183</v>
      </c>
      <c r="I30" s="7">
        <v>15</v>
      </c>
      <c r="J30" s="2">
        <v>15</v>
      </c>
      <c r="K30" s="3" t="s">
        <v>183</v>
      </c>
      <c r="L30" s="9">
        <v>61</v>
      </c>
      <c r="M30" s="10">
        <v>61</v>
      </c>
      <c r="N30" s="3" t="s">
        <v>183</v>
      </c>
      <c r="O30" s="3" t="s">
        <v>28</v>
      </c>
      <c r="P30" s="2" t="s">
        <v>29</v>
      </c>
      <c r="Q30" s="2" t="s">
        <v>30</v>
      </c>
      <c r="R30" s="3" t="s">
        <v>183</v>
      </c>
      <c r="S30" s="2" t="s">
        <v>48</v>
      </c>
      <c r="T30" s="2" t="s">
        <v>48</v>
      </c>
      <c r="U30" s="3" t="s">
        <v>183</v>
      </c>
      <c r="V30" s="2" t="s">
        <v>62</v>
      </c>
      <c r="W30" s="2" t="s">
        <v>62</v>
      </c>
      <c r="X30" s="3" t="s">
        <v>183</v>
      </c>
      <c r="Y30" s="3" t="s">
        <v>33</v>
      </c>
      <c r="Z30" s="2"/>
      <c r="AA30" s="2" t="s">
        <v>30</v>
      </c>
      <c r="AB30" s="3" t="s">
        <v>183</v>
      </c>
      <c r="AC30" s="2" t="s">
        <v>32</v>
      </c>
      <c r="AD30" s="2" t="s">
        <v>125</v>
      </c>
      <c r="AE30" s="3" t="s">
        <v>183</v>
      </c>
      <c r="AF30" s="3" t="s">
        <v>33</v>
      </c>
      <c r="AG30" s="2" t="s">
        <v>29</v>
      </c>
      <c r="AH30" s="2" t="s">
        <v>30</v>
      </c>
      <c r="AI30" s="3" t="s">
        <v>183</v>
      </c>
      <c r="AJ30" s="3" t="s">
        <v>37</v>
      </c>
      <c r="AK30" s="2" t="s">
        <v>29</v>
      </c>
      <c r="AL30" s="2" t="s">
        <v>30</v>
      </c>
      <c r="AM30" s="3" t="s">
        <v>183</v>
      </c>
      <c r="AN30" s="2" t="s">
        <v>38</v>
      </c>
      <c r="AO30" s="2" t="s">
        <v>39</v>
      </c>
      <c r="AP30" s="3" t="s">
        <v>183</v>
      </c>
      <c r="AQ30" s="2" t="s">
        <v>52</v>
      </c>
      <c r="AR30" s="2" t="s">
        <v>125</v>
      </c>
      <c r="AS30" s="3" t="s">
        <v>183</v>
      </c>
      <c r="AT30" s="2" t="s">
        <v>48</v>
      </c>
      <c r="AU30" s="2" t="s">
        <v>125</v>
      </c>
      <c r="AV30" s="3" t="s">
        <v>183</v>
      </c>
      <c r="AW30" s="2" t="s">
        <v>114</v>
      </c>
      <c r="AX30" s="2" t="s">
        <v>57</v>
      </c>
      <c r="AY30" s="3" t="s">
        <v>183</v>
      </c>
      <c r="AZ30" s="2" t="s">
        <v>32</v>
      </c>
      <c r="BA30" s="2" t="s">
        <v>125</v>
      </c>
      <c r="BB30" s="3" t="s">
        <v>183</v>
      </c>
      <c r="BC30" s="2" t="s">
        <v>48</v>
      </c>
      <c r="BD30" s="2" t="s">
        <v>125</v>
      </c>
      <c r="BE30" s="3" t="s">
        <v>183</v>
      </c>
      <c r="BF30" s="2" t="s">
        <v>48</v>
      </c>
      <c r="BG30" s="2" t="s">
        <v>125</v>
      </c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3" t="s">
        <v>184</v>
      </c>
      <c r="B31" s="6" t="s">
        <v>24</v>
      </c>
      <c r="C31" s="6" t="s">
        <v>25</v>
      </c>
      <c r="D31" s="3" t="s">
        <v>185</v>
      </c>
      <c r="E31" s="7">
        <v>116</v>
      </c>
      <c r="F31" s="7" t="s">
        <v>92</v>
      </c>
      <c r="G31" s="8">
        <v>0.40517241379310343</v>
      </c>
      <c r="H31" s="3" t="s">
        <v>185</v>
      </c>
      <c r="I31" s="7">
        <v>15</v>
      </c>
      <c r="J31" s="2">
        <v>15</v>
      </c>
      <c r="K31" s="3" t="s">
        <v>185</v>
      </c>
      <c r="L31" s="9">
        <v>61</v>
      </c>
      <c r="M31" s="10">
        <v>61</v>
      </c>
      <c r="N31" s="3" t="s">
        <v>185</v>
      </c>
      <c r="O31" s="3" t="s">
        <v>28</v>
      </c>
      <c r="P31" s="2" t="s">
        <v>29</v>
      </c>
      <c r="Q31" s="2" t="s">
        <v>30</v>
      </c>
      <c r="R31" s="3" t="s">
        <v>185</v>
      </c>
      <c r="S31" s="2" t="s">
        <v>60</v>
      </c>
      <c r="T31" s="2" t="s">
        <v>60</v>
      </c>
      <c r="U31" s="3" t="s">
        <v>185</v>
      </c>
      <c r="V31" s="2" t="s">
        <v>63</v>
      </c>
      <c r="W31" s="2" t="s">
        <v>63</v>
      </c>
      <c r="X31" s="3" t="s">
        <v>185</v>
      </c>
      <c r="Y31" s="3" t="s">
        <v>33</v>
      </c>
      <c r="Z31" s="2"/>
      <c r="AA31" s="2" t="s">
        <v>30</v>
      </c>
      <c r="AB31" s="3" t="s">
        <v>185</v>
      </c>
      <c r="AC31" s="2" t="s">
        <v>92</v>
      </c>
      <c r="AD31" s="2" t="s">
        <v>92</v>
      </c>
      <c r="AE31" s="3" t="s">
        <v>185</v>
      </c>
      <c r="AF31" s="3" t="s">
        <v>33</v>
      </c>
      <c r="AG31" s="2" t="s">
        <v>29</v>
      </c>
      <c r="AH31" s="2" t="s">
        <v>30</v>
      </c>
      <c r="AI31" s="3" t="s">
        <v>185</v>
      </c>
      <c r="AJ31" s="3" t="s">
        <v>37</v>
      </c>
      <c r="AK31" s="2" t="s">
        <v>29</v>
      </c>
      <c r="AL31" s="2" t="s">
        <v>30</v>
      </c>
      <c r="AM31" s="3" t="s">
        <v>185</v>
      </c>
      <c r="AN31" s="2" t="s">
        <v>152</v>
      </c>
      <c r="AO31" s="2" t="s">
        <v>152</v>
      </c>
      <c r="AP31" s="3" t="s">
        <v>185</v>
      </c>
      <c r="AQ31" s="2" t="s">
        <v>92</v>
      </c>
      <c r="AR31" s="2" t="s">
        <v>92</v>
      </c>
      <c r="AS31" s="3" t="s">
        <v>185</v>
      </c>
      <c r="AT31" s="2" t="s">
        <v>92</v>
      </c>
      <c r="AU31" s="2" t="s">
        <v>92</v>
      </c>
      <c r="AV31" s="3" t="s">
        <v>185</v>
      </c>
      <c r="AW31" s="2" t="s">
        <v>167</v>
      </c>
      <c r="AX31" s="2" t="s">
        <v>167</v>
      </c>
      <c r="AY31" s="3" t="s">
        <v>185</v>
      </c>
      <c r="AZ31" s="2" t="s">
        <v>92</v>
      </c>
      <c r="BA31" s="2" t="s">
        <v>92</v>
      </c>
      <c r="BB31" s="3" t="s">
        <v>185</v>
      </c>
      <c r="BC31" s="2" t="s">
        <v>92</v>
      </c>
      <c r="BD31" s="2" t="s">
        <v>92</v>
      </c>
      <c r="BE31" s="3" t="s">
        <v>185</v>
      </c>
      <c r="BF31" s="2" t="s">
        <v>92</v>
      </c>
      <c r="BG31" s="2" t="s">
        <v>92</v>
      </c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3" t="s">
        <v>186</v>
      </c>
      <c r="B32" s="6" t="s">
        <v>24</v>
      </c>
      <c r="C32" s="6" t="s">
        <v>25</v>
      </c>
      <c r="D32" s="3" t="s">
        <v>187</v>
      </c>
      <c r="E32" s="7">
        <v>118</v>
      </c>
      <c r="F32" s="7" t="s">
        <v>66</v>
      </c>
      <c r="G32" s="8">
        <v>0.4152542372881356</v>
      </c>
      <c r="H32" s="3" t="s">
        <v>187</v>
      </c>
      <c r="I32" s="7">
        <v>15</v>
      </c>
      <c r="J32" s="2">
        <v>15</v>
      </c>
      <c r="K32" s="3" t="s">
        <v>187</v>
      </c>
      <c r="L32" s="9">
        <v>61</v>
      </c>
      <c r="M32" s="10">
        <v>61</v>
      </c>
      <c r="N32" s="3" t="s">
        <v>187</v>
      </c>
      <c r="O32" s="3" t="s">
        <v>28</v>
      </c>
      <c r="P32" s="2" t="s">
        <v>29</v>
      </c>
      <c r="Q32" s="2" t="s">
        <v>30</v>
      </c>
      <c r="R32" s="3" t="s">
        <v>187</v>
      </c>
      <c r="S32" s="2" t="s">
        <v>128</v>
      </c>
      <c r="T32" s="2" t="s">
        <v>138</v>
      </c>
      <c r="U32" s="3" t="s">
        <v>187</v>
      </c>
      <c r="V32" s="2" t="s">
        <v>82</v>
      </c>
      <c r="W32" s="2" t="s">
        <v>83</v>
      </c>
      <c r="X32" s="3" t="s">
        <v>187</v>
      </c>
      <c r="Y32" s="3" t="s">
        <v>33</v>
      </c>
      <c r="Z32" s="2"/>
      <c r="AA32" s="2" t="s">
        <v>30</v>
      </c>
      <c r="AB32" s="3" t="s">
        <v>187</v>
      </c>
      <c r="AC32" s="2" t="s">
        <v>92</v>
      </c>
      <c r="AD32" s="2" t="s">
        <v>66</v>
      </c>
      <c r="AE32" s="3" t="s">
        <v>187</v>
      </c>
      <c r="AF32" s="3" t="s">
        <v>33</v>
      </c>
      <c r="AG32" s="2" t="s">
        <v>29</v>
      </c>
      <c r="AH32" s="2" t="s">
        <v>30</v>
      </c>
      <c r="AI32" s="3" t="s">
        <v>187</v>
      </c>
      <c r="AJ32" s="3" t="s">
        <v>37</v>
      </c>
      <c r="AK32" s="2" t="s">
        <v>29</v>
      </c>
      <c r="AL32" s="2" t="s">
        <v>30</v>
      </c>
      <c r="AM32" s="3" t="s">
        <v>187</v>
      </c>
      <c r="AN32" s="2" t="s">
        <v>188</v>
      </c>
      <c r="AO32" s="2" t="s">
        <v>176</v>
      </c>
      <c r="AP32" s="3" t="s">
        <v>187</v>
      </c>
      <c r="AQ32" s="2" t="s">
        <v>61</v>
      </c>
      <c r="AR32" s="2" t="s">
        <v>66</v>
      </c>
      <c r="AS32" s="3" t="s">
        <v>187</v>
      </c>
      <c r="AT32" s="2" t="s">
        <v>61</v>
      </c>
      <c r="AU32" s="2" t="s">
        <v>66</v>
      </c>
      <c r="AV32" s="3" t="s">
        <v>187</v>
      </c>
      <c r="AW32" s="2" t="s">
        <v>76</v>
      </c>
      <c r="AX32" s="2" t="s">
        <v>128</v>
      </c>
      <c r="AY32" s="3" t="s">
        <v>187</v>
      </c>
      <c r="AZ32" s="2" t="s">
        <v>60</v>
      </c>
      <c r="BA32" s="2" t="s">
        <v>66</v>
      </c>
      <c r="BB32" s="3" t="s">
        <v>187</v>
      </c>
      <c r="BC32" s="2" t="s">
        <v>64</v>
      </c>
      <c r="BD32" s="2" t="s">
        <v>66</v>
      </c>
      <c r="BE32" s="3" t="s">
        <v>187</v>
      </c>
      <c r="BF32" s="2" t="s">
        <v>92</v>
      </c>
      <c r="BG32" s="2" t="s">
        <v>66</v>
      </c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2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2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2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 x14ac:dyDescent="0.2">
      <c r="A201" s="11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 x14ac:dyDescent="0.2">
      <c r="A202" s="11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 x14ac:dyDescent="0.2">
      <c r="A203" s="11"/>
      <c r="B203" s="1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 x14ac:dyDescent="0.2">
      <c r="A204" s="11"/>
      <c r="B204" s="1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 x14ac:dyDescent="0.2">
      <c r="A205" s="11"/>
      <c r="B205" s="1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customHeight="1" x14ac:dyDescent="0.2">
      <c r="A206" s="11"/>
      <c r="B206" s="1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1:78" ht="12.75" customHeight="1" x14ac:dyDescent="0.2">
      <c r="A207" s="11"/>
      <c r="B207" s="1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1:78" ht="12.75" customHeight="1" x14ac:dyDescent="0.2">
      <c r="A208" s="11"/>
      <c r="B208" s="11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  <row r="209" spans="1:78" ht="12.75" customHeight="1" x14ac:dyDescent="0.2">
      <c r="A209" s="11"/>
      <c r="B209" s="1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</row>
    <row r="210" spans="1:78" ht="12.75" customHeight="1" x14ac:dyDescent="0.2">
      <c r="A210" s="11"/>
      <c r="B210" s="1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</row>
    <row r="211" spans="1:78" ht="12.75" customHeight="1" x14ac:dyDescent="0.2">
      <c r="A211" s="11"/>
      <c r="B211" s="1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</row>
    <row r="212" spans="1:78" ht="12.75" customHeight="1" x14ac:dyDescent="0.2">
      <c r="A212" s="11"/>
      <c r="B212" s="11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</row>
    <row r="213" spans="1:78" ht="12.75" customHeight="1" x14ac:dyDescent="0.2">
      <c r="A213" s="11"/>
      <c r="B213" s="11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</row>
    <row r="214" spans="1:78" ht="12.75" customHeight="1" x14ac:dyDescent="0.2">
      <c r="A214" s="11"/>
      <c r="B214" s="11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</row>
    <row r="215" spans="1:78" ht="12.75" customHeight="1" x14ac:dyDescent="0.2">
      <c r="A215" s="11"/>
      <c r="B215" s="1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</row>
    <row r="216" spans="1:78" ht="12.75" customHeight="1" x14ac:dyDescent="0.2">
      <c r="A216" s="11"/>
      <c r="B216" s="1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</row>
    <row r="217" spans="1:78" ht="12.75" customHeight="1" x14ac:dyDescent="0.2">
      <c r="A217" s="11"/>
      <c r="B217" s="1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</row>
    <row r="218" spans="1:78" ht="12.75" customHeight="1" x14ac:dyDescent="0.2">
      <c r="A218" s="11"/>
      <c r="B218" s="1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</row>
    <row r="219" spans="1:78" ht="12.75" customHeight="1" x14ac:dyDescent="0.2">
      <c r="A219" s="11"/>
      <c r="B219" s="1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</row>
    <row r="220" spans="1:78" ht="12.75" customHeight="1" x14ac:dyDescent="0.2">
      <c r="A220" s="11"/>
      <c r="B220" s="1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</row>
    <row r="221" spans="1:78" ht="12.75" customHeight="1" x14ac:dyDescent="0.2">
      <c r="A221" s="11"/>
      <c r="B221" s="1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</row>
    <row r="222" spans="1:78" ht="12.75" customHeight="1" x14ac:dyDescent="0.2">
      <c r="A222" s="11"/>
      <c r="B222" s="1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</row>
    <row r="223" spans="1:78" ht="12.75" customHeight="1" x14ac:dyDescent="0.2">
      <c r="A223" s="11"/>
      <c r="B223" s="1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</row>
    <row r="224" spans="1:78" ht="12.75" customHeight="1" x14ac:dyDescent="0.2">
      <c r="A224" s="11"/>
      <c r="B224" s="1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</row>
    <row r="225" spans="1:78" ht="12.75" customHeight="1" x14ac:dyDescent="0.2">
      <c r="A225" s="11"/>
      <c r="B225" s="1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</row>
    <row r="226" spans="1:78" ht="12.75" customHeight="1" x14ac:dyDescent="0.2">
      <c r="A226" s="11"/>
      <c r="B226" s="1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</row>
    <row r="227" spans="1:78" ht="12.75" customHeight="1" x14ac:dyDescent="0.2">
      <c r="A227" s="11"/>
      <c r="B227" s="1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</row>
    <row r="228" spans="1:78" ht="12.75" customHeight="1" x14ac:dyDescent="0.2">
      <c r="A228" s="11"/>
      <c r="B228" s="1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</row>
    <row r="229" spans="1:78" ht="12.75" customHeight="1" x14ac:dyDescent="0.2">
      <c r="A229" s="11"/>
      <c r="B229" s="1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</row>
    <row r="230" spans="1:78" ht="12.75" customHeight="1" x14ac:dyDescent="0.2">
      <c r="A230" s="11"/>
      <c r="B230" s="1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</row>
    <row r="231" spans="1:78" ht="12.75" customHeight="1" x14ac:dyDescent="0.2">
      <c r="A231" s="11"/>
      <c r="B231" s="1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</row>
    <row r="232" spans="1:78" ht="12.75" customHeight="1" x14ac:dyDescent="0.2">
      <c r="A232" s="11"/>
      <c r="B232" s="1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</row>
  </sheetData>
  <autoFilter ref="A1:BZ32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46"/>
  <sheetViews>
    <sheetView workbookViewId="0">
      <selection activeCell="A24" sqref="A24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2" t="s">
        <v>189</v>
      </c>
      <c r="B1" s="13" t="s">
        <v>190</v>
      </c>
      <c r="C1" s="13" t="s">
        <v>191</v>
      </c>
      <c r="D1" s="13" t="s">
        <v>192</v>
      </c>
      <c r="E1" s="13" t="s">
        <v>193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4" t="s">
        <v>194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Алейская общеобразовательная школа-интернат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30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40</v>
      </c>
      <c r="E3" s="18">
        <f t="shared" ref="E3:E33" si="0">B3+C3+D3</f>
        <v>100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3" t="str">
        <f>'Данные для ввода на bus.gov.ru'!D3</f>
        <v>Алтайская общеобразовательная школа № 1</v>
      </c>
      <c r="B4" s="17">
        <f>IFERROR(((('Данные для ввода на bus.gov.ru'!I3+'Данные для ввода на bus.gov.ru'!L3)/('Данные для ввода на bus.gov.ru'!J3+'Данные для ввода на bus.gov.ru'!M3))*100)*0.3,"")</f>
        <v>30</v>
      </c>
      <c r="C4" s="15">
        <f>'Данные для ввода на bus.gov.ru'!Q3*0.3</f>
        <v>30</v>
      </c>
      <c r="D4" s="17">
        <f>((('Данные для ввода на bus.gov.ru'!S3+'Данные для ввода на bus.gov.ru'!V3)/('Данные для ввода на bus.gov.ru'!T3+'Данные для ввода на bus.gov.ru'!W3))*100)*0.4</f>
        <v>38.675496688741731</v>
      </c>
      <c r="E4" s="18">
        <f t="shared" si="0"/>
        <v>98.675496688741731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A5" s="3" t="str">
        <f>'Данные для ввода на bus.gov.ru'!D4</f>
        <v>Алтайская общеобразовательная школа № 2</v>
      </c>
      <c r="B5" s="17">
        <f>IFERROR(((('Данные для ввода на bus.gov.ru'!I4+'Данные для ввода на bus.gov.ru'!L4)/('Данные для ввода на bus.gov.ru'!J4+'Данные для ввода на bus.gov.ru'!M4))*100)*0.3,"")</f>
        <v>29.605263157894733</v>
      </c>
      <c r="C5" s="15">
        <f>'Данные для ввода на bus.gov.ru'!Q4*0.3</f>
        <v>30</v>
      </c>
      <c r="D5" s="17">
        <f>((('Данные для ввода на bus.gov.ru'!S4+'Данные для ввода на bus.gov.ru'!V4)/('Данные для ввода на bus.gov.ru'!T4+'Данные для ввода на bus.gov.ru'!W4))*100)*0.4</f>
        <v>38.787878787878789</v>
      </c>
      <c r="E5" s="18">
        <f t="shared" si="0"/>
        <v>98.393141945773522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A6" s="3" t="str">
        <f>'Данные для ввода на bus.gov.ru'!D5</f>
        <v>Алтайская общеобразовательная школа-интернат</v>
      </c>
      <c r="B6" s="17">
        <f>IFERROR(((('Данные для ввода на bus.gov.ru'!I5+'Данные для ввода на bus.gov.ru'!L5)/('Данные для ввода на bus.gov.ru'!J5+'Данные для ввода на bus.gov.ru'!M5))*100)*0.3,"")</f>
        <v>30</v>
      </c>
      <c r="C6" s="15">
        <f>'Данные для ввода на bus.gov.ru'!Q5*0.3</f>
        <v>30</v>
      </c>
      <c r="D6" s="17">
        <f>((('Данные для ввода на bus.gov.ru'!S5+'Данные для ввода на bus.gov.ru'!V5)/('Данные для ввода на bus.gov.ru'!T5+'Данные для ввода на bus.gov.ru'!W5))*100)*0.4</f>
        <v>37.974683544303801</v>
      </c>
      <c r="E6" s="18">
        <f t="shared" si="0"/>
        <v>97.974683544303801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A7" s="3" t="str">
        <f>'Данные для ввода на bus.gov.ru'!D6</f>
        <v>Барнаульская общеобразовательная школа № 2</v>
      </c>
      <c r="B7" s="17">
        <f>IFERROR(((('Данные для ввода на bus.gov.ru'!I6+'Данные для ввода на bus.gov.ru'!L6)/('Данные для ввода на bus.gov.ru'!J6+'Данные для ввода на bus.gov.ru'!M6))*100)*0.3,"")</f>
        <v>30</v>
      </c>
      <c r="C7" s="15">
        <f>'Данные для ввода на bus.gov.ru'!Q6*0.3</f>
        <v>30</v>
      </c>
      <c r="D7" s="17">
        <f>((('Данные для ввода на bus.gov.ru'!S6+'Данные для ввода на bus.gov.ru'!V6)/('Данные для ввода на bus.gov.ru'!T6+'Данные для ввода на bus.gov.ru'!W6))*100)*0.4</f>
        <v>39.27272727272728</v>
      </c>
      <c r="E7" s="18">
        <f t="shared" si="0"/>
        <v>99.27272727272728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A8" s="3" t="str">
        <f>'Данные для ввода на bus.gov.ru'!D7</f>
        <v>Барнаульская общеобразовательная школа-интернат № 1</v>
      </c>
      <c r="B8" s="17">
        <f>IFERROR(((('Данные для ввода на bus.gov.ru'!I7+'Данные для ввода на bus.gov.ru'!L7)/('Данные для ввода на bus.gov.ru'!J7+'Данные для ввода на bus.gov.ru'!M7))*100)*0.3,"")</f>
        <v>29.605263157894733</v>
      </c>
      <c r="C8" s="15">
        <f>'Данные для ввода на bus.gov.ru'!Q7*0.3</f>
        <v>30</v>
      </c>
      <c r="D8" s="17">
        <f>((('Данные для ввода на bus.gov.ru'!S7+'Данные для ввода на bus.gov.ru'!V7)/('Данные для ввода на bus.gov.ru'!T7+'Данные для ввода на bus.gov.ru'!W7))*100)*0.4</f>
        <v>40</v>
      </c>
      <c r="E8" s="18">
        <f t="shared" si="0"/>
        <v>99.60526315789474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A9" s="3" t="str">
        <f>'Данные для ввода на bus.gov.ru'!D8</f>
        <v>Барнаульская общеобразовательная школа-интернат № 3</v>
      </c>
      <c r="B9" s="17">
        <f>IFERROR(((('Данные для ввода на bus.gov.ru'!I8+'Данные для ввода на bus.gov.ru'!L8)/('Данные для ввода на bus.gov.ru'!J8+'Данные для ввода на bus.gov.ru'!M8))*100)*0.3,"")</f>
        <v>30</v>
      </c>
      <c r="C9" s="15">
        <f>'Данные для ввода на bus.gov.ru'!Q8*0.3</f>
        <v>30</v>
      </c>
      <c r="D9" s="17">
        <f>((('Данные для ввода на bus.gov.ru'!S8+'Данные для ввода на bus.gov.ru'!V8)/('Данные для ввода на bus.gov.ru'!T8+'Данные для ввода на bus.gov.ru'!W8))*100)*0.4</f>
        <v>40</v>
      </c>
      <c r="E9" s="18">
        <f t="shared" si="0"/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A10" s="3" t="str">
        <f>'Данные для ввода на bus.gov.ru'!D9</f>
        <v>Барнаульская общеобразовательная школа-интернат № 4</v>
      </c>
      <c r="B10" s="17">
        <f>IFERROR(((('Данные для ввода на bus.gov.ru'!I9+'Данные для ввода на bus.gov.ru'!L9)/('Данные для ввода на bus.gov.ru'!J9+'Данные для ввода на bus.gov.ru'!M9))*100)*0.3,"")</f>
        <v>30</v>
      </c>
      <c r="C10" s="15">
        <f>'Данные для ввода на bus.gov.ru'!Q9*0.3</f>
        <v>30</v>
      </c>
      <c r="D10" s="17">
        <f>((('Данные для ввода на bus.gov.ru'!S9+'Данные для ввода на bus.gov.ru'!V9)/('Данные для ввода на bus.gov.ru'!T9+'Данные для ввода на bus.gov.ru'!W9))*100)*0.4</f>
        <v>39.733333333333334</v>
      </c>
      <c r="E10" s="18">
        <f t="shared" si="0"/>
        <v>99.733333333333334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A11" s="3" t="str">
        <f>'Данные для ввода на bus.gov.ru'!D10</f>
        <v>Барнаульская общеобразовательная школа-интернат № 5</v>
      </c>
      <c r="B11" s="17">
        <f>IFERROR(((('Данные для ввода на bus.gov.ru'!I10+'Данные для ввода на bus.gov.ru'!L10)/('Данные для ввода на bus.gov.ru'!J10+'Данные для ввода на bus.gov.ru'!M10))*100)*0.3,"")</f>
        <v>30</v>
      </c>
      <c r="C11" s="15">
        <f>'Данные для ввода на bus.gov.ru'!Q10*0.3</f>
        <v>30</v>
      </c>
      <c r="D11" s="17">
        <f>((('Данные для ввода на bus.gov.ru'!S10+'Данные для ввода на bus.gov.ru'!V10)/('Данные для ввода на bus.gov.ru'!T10+'Данные для ввода на bus.gov.ru'!W10))*100)*0.4</f>
        <v>37.988826815642462</v>
      </c>
      <c r="E11" s="18">
        <f t="shared" si="0"/>
        <v>97.988826815642454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A12" s="3" t="str">
        <f>'Данные для ввода на bus.gov.ru'!D11</f>
        <v>Барнаульская общеобразовательная школа-интернат № 6</v>
      </c>
      <c r="B12" s="17">
        <f>IFERROR(((('Данные для ввода на bus.gov.ru'!I11+'Данные для ввода на bus.gov.ru'!L11)/('Данные для ввода на bus.gov.ru'!J11+'Данные для ввода на bus.gov.ru'!M11))*100)*0.3,"")</f>
        <v>30</v>
      </c>
      <c r="C12" s="15">
        <f>'Данные для ввода на bus.gov.ru'!Q11*0.3</f>
        <v>30</v>
      </c>
      <c r="D12" s="17">
        <f>((('Данные для ввода на bus.gov.ru'!S11+'Данные для ввода на bus.gov.ru'!V11)/('Данные для ввода на bus.gov.ru'!T11+'Данные для ввода на bus.gov.ru'!W11))*100)*0.4</f>
        <v>39.407407407407412</v>
      </c>
      <c r="E12" s="18">
        <f t="shared" si="0"/>
        <v>99.407407407407419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A13" s="3" t="str">
        <f>'Данные для ввода на bus.gov.ru'!D12</f>
        <v>Бийская общеобразовательная школа-интернат № 1</v>
      </c>
      <c r="B13" s="17">
        <f>IFERROR(((('Данные для ввода на bus.gov.ru'!I12+'Данные для ввода на bus.gov.ru'!L12)/('Данные для ввода на bus.gov.ru'!J12+'Данные для ввода на bus.gov.ru'!M12))*100)*0.3,"")</f>
        <v>29.605263157894733</v>
      </c>
      <c r="C13" s="15">
        <f>'Данные для ввода на bus.gov.ru'!Q12*0.3</f>
        <v>30</v>
      </c>
      <c r="D13" s="17">
        <f>((('Данные для ввода на bus.gov.ru'!S12+'Данные для ввода на bus.gov.ru'!V12)/('Данные для ввода на bus.gov.ru'!T12+'Данные для ввода на bus.gov.ru'!W12))*100)*0.4</f>
        <v>39.375</v>
      </c>
      <c r="E13" s="18">
        <f t="shared" si="0"/>
        <v>98.98026315789474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A14" s="3" t="str">
        <f>'Данные для ввода на bus.gov.ru'!D13</f>
        <v>Бийская общеобразовательная школа-интернат № 2</v>
      </c>
      <c r="B14" s="17">
        <f>IFERROR(((('Данные для ввода на bus.gov.ru'!I13+'Данные для ввода на bus.gov.ru'!L13)/('Данные для ввода на bus.gov.ru'!J13+'Данные для ввода на bus.gov.ru'!M13))*100)*0.3,"")</f>
        <v>30</v>
      </c>
      <c r="C14" s="15">
        <f>'Данные для ввода на bus.gov.ru'!Q13*0.3</f>
        <v>30</v>
      </c>
      <c r="D14" s="17">
        <f>((('Данные для ввода на bus.gov.ru'!S13+'Данные для ввода на bus.gov.ru'!V13)/('Данные для ввода на bus.gov.ru'!T13+'Данные для ввода на bus.gov.ru'!W13))*100)*0.4</f>
        <v>40</v>
      </c>
      <c r="E14" s="18">
        <f t="shared" si="0"/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A15" s="3" t="str">
        <f>'Данные для ввода на bus.gov.ru'!D14</f>
        <v>Бийская общеобразовательная школа-интернат № 3</v>
      </c>
      <c r="B15" s="17">
        <f>IFERROR(((('Данные для ввода на bus.gov.ru'!I14+'Данные для ввода на bus.gov.ru'!L14)/('Данные для ввода на bus.gov.ru'!J14+'Данные для ввода на bus.gov.ru'!M14))*100)*0.3,"")</f>
        <v>30</v>
      </c>
      <c r="C15" s="15">
        <f>'Данные для ввода на bus.gov.ru'!Q14*0.3</f>
        <v>30</v>
      </c>
      <c r="D15" s="17">
        <f>((('Данные для ввода на bus.gov.ru'!S14+'Данные для ввода на bus.gov.ru'!V14)/('Данные для ввода на bus.gov.ru'!T14+'Данные для ввода на bus.gov.ru'!W14))*100)*0.4</f>
        <v>39.71223021582734</v>
      </c>
      <c r="E15" s="18">
        <f t="shared" si="0"/>
        <v>99.712230215827333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A16" s="3" t="str">
        <f>'Данные для ввода на bus.gov.ru'!D15</f>
        <v>Благовещенская общеобразовательная школа-интернат</v>
      </c>
      <c r="B16" s="17">
        <f>IFERROR(((('Данные для ввода на bus.gov.ru'!I15+'Данные для ввода на bus.gov.ru'!L15)/('Данные для ввода на bus.gov.ru'!J15+'Данные для ввода на bus.gov.ru'!M15))*100)*0.3,"")</f>
        <v>30</v>
      </c>
      <c r="C16" s="15">
        <f>'Данные для ввода на bus.gov.ru'!Q15*0.3</f>
        <v>30</v>
      </c>
      <c r="D16" s="17">
        <f>((('Данные для ввода на bus.gov.ru'!S15+'Данные для ввода на bus.gov.ru'!V15)/('Данные для ввода на bus.gov.ru'!T15+'Данные для ввода на bus.gov.ru'!W15))*100)*0.4</f>
        <v>40</v>
      </c>
      <c r="E16" s="18">
        <f t="shared" si="0"/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1:26" ht="15.75" customHeight="1" x14ac:dyDescent="0.2">
      <c r="A17" s="3" t="str">
        <f>'Данные для ввода на bus.gov.ru'!D16</f>
        <v>Воеводская общеобразовательная школа-интернат</v>
      </c>
      <c r="B17" s="17">
        <f>IFERROR(((('Данные для ввода на bus.gov.ru'!I16+'Данные для ввода на bus.gov.ru'!L16)/('Данные для ввода на bus.gov.ru'!J16+'Данные для ввода на bus.gov.ru'!M16))*100)*0.3,"")</f>
        <v>30</v>
      </c>
      <c r="C17" s="15">
        <f>'Данные для ввода на bus.gov.ru'!Q16*0.3</f>
        <v>30</v>
      </c>
      <c r="D17" s="17">
        <f>((('Данные для ввода на bus.gov.ru'!S16+'Данные для ввода на bus.gov.ru'!V16)/('Данные для ввода на bus.gov.ru'!T16+'Данные для ввода на bus.gov.ru'!W16))*100)*0.4</f>
        <v>40</v>
      </c>
      <c r="E17" s="18">
        <f t="shared" si="0"/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1:26" ht="15.75" customHeight="1" x14ac:dyDescent="0.2">
      <c r="A18" s="3" t="str">
        <f>'Данные для ввода на bus.gov.ru'!D17</f>
        <v>Завьяловская общеобразовательная школа-интернат</v>
      </c>
      <c r="B18" s="17">
        <f>IFERROR(((('Данные для ввода на bus.gov.ru'!I17+'Данные для ввода на bus.gov.ru'!L17)/('Данные для ввода на bus.gov.ru'!J17+'Данные для ввода на bus.gov.ru'!M17))*100)*0.3,"")</f>
        <v>30</v>
      </c>
      <c r="C18" s="15">
        <f>'Данные для ввода на bus.gov.ru'!Q17*0.3</f>
        <v>30</v>
      </c>
      <c r="D18" s="17">
        <f>((('Данные для ввода на bus.gov.ru'!S17+'Данные для ввода на bus.gov.ru'!V17)/('Данные для ввода на bus.gov.ru'!T17+'Данные для ввода на bus.gov.ru'!W17))*100)*0.4</f>
        <v>40</v>
      </c>
      <c r="E18" s="18">
        <f t="shared" si="0"/>
        <v>100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1:26" ht="15.75" customHeight="1" x14ac:dyDescent="0.2">
      <c r="A19" s="3" t="str">
        <f>'Данные для ввода на bus.gov.ru'!D18</f>
        <v>Заринская общеобразовательная школа-интернат</v>
      </c>
      <c r="B19" s="17">
        <f>IFERROR(((('Данные для ввода на bus.gov.ru'!I18+'Данные для ввода на bus.gov.ru'!L18)/('Данные для ввода на bus.gov.ru'!J18+'Данные для ввода на bus.gov.ru'!M18))*100)*0.3,"")</f>
        <v>30</v>
      </c>
      <c r="C19" s="15">
        <f>'Данные для ввода на bus.gov.ru'!Q18*0.3</f>
        <v>30</v>
      </c>
      <c r="D19" s="17">
        <f>((('Данные для ввода на bus.gov.ru'!S18+'Данные для ввода на bus.gov.ru'!V18)/('Данные для ввода на bus.gov.ru'!T18+'Данные для ввода на bus.gov.ru'!W18))*100)*0.4</f>
        <v>40</v>
      </c>
      <c r="E19" s="18">
        <f t="shared" si="0"/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1:26" ht="15.75" customHeight="1" x14ac:dyDescent="0.2">
      <c r="A20" s="3" t="str">
        <f>'Данные для ввода на bus.gov.ru'!D19</f>
        <v>Змеиногорская общеобразовательная школа-интернат</v>
      </c>
      <c r="B20" s="17">
        <f>IFERROR(((('Данные для ввода на bus.gov.ru'!I19+'Данные для ввода на bus.gov.ru'!L19)/('Данные для ввода на bus.gov.ru'!J19+'Данные для ввода на bus.gov.ru'!M19))*100)*0.3,"")</f>
        <v>30</v>
      </c>
      <c r="C20" s="15">
        <f>'Данные для ввода на bus.gov.ru'!Q19*0.3</f>
        <v>30</v>
      </c>
      <c r="D20" s="17">
        <f>((('Данные для ввода на bus.gov.ru'!S19+'Данные для ввода на bus.gov.ru'!V19)/('Данные для ввода на bus.gov.ru'!T19+'Данные для ввода на bus.gov.ru'!W19))*100)*0.4</f>
        <v>40</v>
      </c>
      <c r="E20" s="18">
        <f t="shared" si="0"/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1:26" ht="15.75" customHeight="1" x14ac:dyDescent="0.2">
      <c r="A21" s="3" t="str">
        <f>'Данные для ввода на bus.gov.ru'!D20</f>
        <v>Ключевская общеобразовательная школа-интернат</v>
      </c>
      <c r="B21" s="17">
        <f>IFERROR(((('Данные для ввода на bus.gov.ru'!I20+'Данные для ввода на bus.gov.ru'!L20)/('Данные для ввода на bus.gov.ru'!J20+'Данные для ввода на bus.gov.ru'!M20))*100)*0.3,"")</f>
        <v>30</v>
      </c>
      <c r="C21" s="15">
        <f>'Данные для ввода на bus.gov.ru'!Q20*0.3</f>
        <v>30</v>
      </c>
      <c r="D21" s="17">
        <f>((('Данные для ввода на bus.gov.ru'!S20+'Данные для ввода на bus.gov.ru'!V20)/('Данные для ввода на bus.gov.ru'!T20+'Данные для ввода на bus.gov.ru'!W20))*100)*0.4</f>
        <v>40</v>
      </c>
      <c r="E21" s="18">
        <f t="shared" si="0"/>
        <v>100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1:26" ht="15.75" customHeight="1" x14ac:dyDescent="0.2">
      <c r="A22" s="3" t="str">
        <f>'Данные для ввода на bus.gov.ru'!D21</f>
        <v>Кокшинская общеобразовательная школа-интернат</v>
      </c>
      <c r="B22" s="17">
        <f>IFERROR(((('Данные для ввода на bus.gov.ru'!I21+'Данные для ввода на bus.gov.ru'!L21)/('Данные для ввода на bus.gov.ru'!J21+'Данные для ввода на bus.gov.ru'!M21))*100)*0.3,"")</f>
        <v>30</v>
      </c>
      <c r="C22" s="15">
        <f>'Данные для ввода на bus.gov.ru'!Q21*0.3</f>
        <v>30</v>
      </c>
      <c r="D22" s="17">
        <f>((('Данные для ввода на bus.gov.ru'!S21+'Данные для ввода на bus.gov.ru'!V21)/('Данные для ввода на bus.gov.ru'!T21+'Данные для ввода на bus.gov.ru'!W21))*100)*0.4</f>
        <v>40</v>
      </c>
      <c r="E22" s="18">
        <f t="shared" si="0"/>
        <v>100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1:26" ht="15.75" customHeight="1" x14ac:dyDescent="0.2">
      <c r="A23" s="3" t="str">
        <f>'Данные для ввода на bus.gov.ru'!D22</f>
        <v>Маралихинская общеобразовательная школа-интернат</v>
      </c>
      <c r="B23" s="17">
        <f>IFERROR(((('Данные для ввода на bus.gov.ru'!I22+'Данные для ввода на bus.gov.ru'!L22)/('Данные для ввода на bus.gov.ru'!J22+'Данные для ввода на bus.gov.ru'!M22))*100)*0.3,"")</f>
        <v>30</v>
      </c>
      <c r="C23" s="15">
        <f>'Данные для ввода на bus.gov.ru'!Q22*0.3</f>
        <v>30</v>
      </c>
      <c r="D23" s="17">
        <f>((('Данные для ввода на bus.gov.ru'!S22+'Данные для ввода на bus.gov.ru'!V22)/('Данные для ввода на bus.gov.ru'!T22+'Данные для ввода на bus.gov.ru'!W22))*100)*0.4</f>
        <v>40</v>
      </c>
      <c r="E23" s="18">
        <f t="shared" si="0"/>
        <v>100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1:26" ht="15.75" customHeight="1" x14ac:dyDescent="0.2">
      <c r="A24" s="3" t="str">
        <f>'Данные для ввода на bus.gov.ru'!D23</f>
        <v>Михайловская общеобразовательная школа-интернат</v>
      </c>
      <c r="B24" s="17">
        <f>IFERROR(((('Данные для ввода на bus.gov.ru'!I23+'Данные для ввода на bus.gov.ru'!L23)/('Данные для ввода на bus.gov.ru'!J23+'Данные для ввода на bus.gov.ru'!M23))*100)*0.3,"")</f>
        <v>30</v>
      </c>
      <c r="C24" s="15">
        <f>'Данные для ввода на bus.gov.ru'!Q23*0.3</f>
        <v>30</v>
      </c>
      <c r="D24" s="17">
        <f>((('Данные для ввода на bus.gov.ru'!S23+'Данные для ввода на bus.gov.ru'!V23)/('Данные для ввода на bus.gov.ru'!T23+'Данные для ввода на bus.gov.ru'!W23))*100)*0.4</f>
        <v>38.87323943661972</v>
      </c>
      <c r="E24" s="18">
        <f t="shared" si="0"/>
        <v>98.873239436619713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1:26" ht="15.75" customHeight="1" x14ac:dyDescent="0.2">
      <c r="A25" s="3" t="str">
        <f>'Данные для ввода на bus.gov.ru'!D24</f>
        <v>Новоалтайская общеобразовательная школа-интернат</v>
      </c>
      <c r="B25" s="17">
        <f>IFERROR(((('Данные для ввода на bus.gov.ru'!I24+'Данные для ввода на bus.gov.ru'!L24)/('Данные для ввода на bus.gov.ru'!J24+'Данные для ввода на bus.gov.ru'!M24))*100)*0.3,"")</f>
        <v>30</v>
      </c>
      <c r="C25" s="15">
        <f>'Данные для ввода на bus.gov.ru'!Q24*0.3</f>
        <v>30</v>
      </c>
      <c r="D25" s="17">
        <f>((('Данные для ввода на bus.gov.ru'!S24+'Данные для ввода на bus.gov.ru'!V24)/('Данные для ввода на bus.gov.ru'!T24+'Данные для ввода на bus.gov.ru'!W24))*100)*0.4</f>
        <v>40</v>
      </c>
      <c r="E25" s="18">
        <f t="shared" si="0"/>
        <v>100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1:26" ht="15.75" customHeight="1" x14ac:dyDescent="0.2">
      <c r="A26" s="3" t="str">
        <f>'Данные для ввода на bus.gov.ru'!D25</f>
        <v>Озерская общеобразовательная школа-интернат</v>
      </c>
      <c r="B26" s="17">
        <f>IFERROR(((('Данные для ввода на bus.gov.ru'!I25+'Данные для ввода на bus.gov.ru'!L25)/('Данные для ввода на bus.gov.ru'!J25+'Данные для ввода на bus.gov.ru'!M25))*100)*0.3,"")</f>
        <v>30</v>
      </c>
      <c r="C26" s="15">
        <f>'Данные для ввода на bus.gov.ru'!Q25*0.3</f>
        <v>30</v>
      </c>
      <c r="D26" s="17">
        <f>((('Данные для ввода на bus.gov.ru'!S25+'Данные для ввода на bus.gov.ru'!V25)/('Данные для ввода на bus.gov.ru'!T25+'Данные для ввода на bus.gov.ru'!W25))*100)*0.4</f>
        <v>37.61194029850747</v>
      </c>
      <c r="E26" s="18">
        <f t="shared" si="0"/>
        <v>97.611940298507477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1:26" ht="15.75" customHeight="1" x14ac:dyDescent="0.2">
      <c r="A27" s="3" t="str">
        <f>'Данные для ввода на bus.gov.ru'!D26</f>
        <v>Павловская общеобразовательная школа-интернат</v>
      </c>
      <c r="B27" s="17">
        <f>IFERROR(((('Данные для ввода на bus.gov.ru'!I26+'Данные для ввода на bus.gov.ru'!L26)/('Данные для ввода на bus.gov.ru'!J26+'Данные для ввода на bus.gov.ru'!M26))*100)*0.3,"")</f>
        <v>30</v>
      </c>
      <c r="C27" s="15">
        <f>'Данные для ввода на bus.gov.ru'!Q26*0.3</f>
        <v>30</v>
      </c>
      <c r="D27" s="17">
        <f>((('Данные для ввода на bus.gov.ru'!S26+'Данные для ввода на bus.gov.ru'!V26)/('Данные для ввода на bus.gov.ru'!T26+'Данные для ввода на bus.gov.ru'!W26))*100)*0.4</f>
        <v>40</v>
      </c>
      <c r="E27" s="18">
        <f t="shared" si="0"/>
        <v>100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1:26" ht="15.75" customHeight="1" x14ac:dyDescent="0.2">
      <c r="A28" s="3" t="str">
        <f>'Данные для ввода на bus.gov.ru'!D27</f>
        <v>Петровская общеобразовательная школа-интернат</v>
      </c>
      <c r="B28" s="17">
        <f>IFERROR(((('Данные для ввода на bus.gov.ru'!I27+'Данные для ввода на bus.gov.ru'!L27)/('Данные для ввода на bus.gov.ru'!J27+'Данные для ввода на bus.gov.ru'!M27))*100)*0.3,"")</f>
        <v>29.605263157894733</v>
      </c>
      <c r="C28" s="15">
        <f>'Данные для ввода на bus.gov.ru'!Q27*0.3</f>
        <v>30</v>
      </c>
      <c r="D28" s="17">
        <f>((('Данные для ввода на bus.gov.ru'!S27+'Данные для ввода на bus.gov.ru'!V27)/('Данные для ввода на bus.gov.ru'!T27+'Данные для ввода на bus.gov.ru'!W27))*100)*0.4</f>
        <v>40</v>
      </c>
      <c r="E28" s="18">
        <f t="shared" si="0"/>
        <v>99.60526315789474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1:26" ht="15.75" customHeight="1" x14ac:dyDescent="0.2">
      <c r="A29" s="3" t="str">
        <f>'Данные для ввода на bus.gov.ru'!D28</f>
        <v>Ребрихинская общеобразовательная школа-интернат</v>
      </c>
      <c r="B29" s="17">
        <f>IFERROR(((('Данные для ввода на bus.gov.ru'!I28+'Данные для ввода на bus.gov.ru'!L28)/('Данные для ввода на bus.gov.ru'!J28+'Данные для ввода на bus.gov.ru'!M28))*100)*0.3,"")</f>
        <v>30</v>
      </c>
      <c r="C29" s="15">
        <f>'Данные для ввода на bus.gov.ru'!Q28*0.3</f>
        <v>30</v>
      </c>
      <c r="D29" s="17">
        <f>((('Данные для ввода на bus.gov.ru'!S28+'Данные для ввода на bus.gov.ru'!V28)/('Данные для ввода на bus.gov.ru'!T28+'Данные для ввода на bus.gov.ru'!W28))*100)*0.4</f>
        <v>40</v>
      </c>
      <c r="E29" s="18">
        <f t="shared" si="0"/>
        <v>100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1:26" ht="15.75" customHeight="1" x14ac:dyDescent="0.2">
      <c r="A30" s="3" t="str">
        <f>'Данные для ввода на bus.gov.ru'!D29</f>
        <v>Рубцовская общеобразовательная школа-интернат № 1</v>
      </c>
      <c r="B30" s="17">
        <f>IFERROR(((('Данные для ввода на bus.gov.ru'!I29+'Данные для ввода на bus.gov.ru'!L29)/('Данные для ввода на bus.gov.ru'!J29+'Данные для ввода на bus.gov.ru'!M29))*100)*0.3,"")</f>
        <v>30</v>
      </c>
      <c r="C30" s="15">
        <f>'Данные для ввода на bus.gov.ru'!Q29*0.3</f>
        <v>30</v>
      </c>
      <c r="D30" s="17">
        <f>((('Данные для ввода на bus.gov.ru'!S29+'Данные для ввода на bus.gov.ru'!V29)/('Данные для ввода на bus.gov.ru'!T29+'Данные для ввода на bus.gov.ru'!W29))*100)*0.4</f>
        <v>40</v>
      </c>
      <c r="E30" s="18">
        <f t="shared" si="0"/>
        <v>100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1:26" ht="15.75" customHeight="1" x14ac:dyDescent="0.2">
      <c r="A31" s="3" t="str">
        <f>'Данные для ввода на bus.gov.ru'!D30</f>
        <v>Рубцовская общеобразовательная школа-интернат № 2</v>
      </c>
      <c r="B31" s="17">
        <f>IFERROR(((('Данные для ввода на bus.gov.ru'!I30+'Данные для ввода на bus.gov.ru'!L30)/('Данные для ввода на bus.gov.ru'!J30+'Данные для ввода на bus.gov.ru'!M30))*100)*0.3,"")</f>
        <v>30</v>
      </c>
      <c r="C31" s="15">
        <f>'Данные для ввода на bus.gov.ru'!Q30*0.3</f>
        <v>30</v>
      </c>
      <c r="D31" s="17">
        <f>((('Данные для ввода на bus.gov.ru'!S30+'Данные для ввода на bus.gov.ru'!V30)/('Данные для ввода на bus.gov.ru'!T30+'Данные для ввода на bus.gov.ru'!W30))*100)*0.4</f>
        <v>40</v>
      </c>
      <c r="E31" s="18">
        <f t="shared" si="0"/>
        <v>100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1:26" ht="15.75" customHeight="1" x14ac:dyDescent="0.2">
      <c r="A32" s="3" t="str">
        <f>'Данные для ввода на bus.gov.ru'!D31</f>
        <v>Славгородская общеобразовательная школа-интернат</v>
      </c>
      <c r="B32" s="17">
        <f>IFERROR(((('Данные для ввода на bus.gov.ru'!I31+'Данные для ввода на bus.gov.ru'!L31)/('Данные для ввода на bus.gov.ru'!J31+'Данные для ввода на bus.gov.ru'!M31))*100)*0.3,"")</f>
        <v>30</v>
      </c>
      <c r="C32" s="15">
        <f>'Данные для ввода на bus.gov.ru'!Q31*0.3</f>
        <v>30</v>
      </c>
      <c r="D32" s="17">
        <f>((('Данные для ввода на bus.gov.ru'!S31+'Данные для ввода на bus.gov.ru'!V31)/('Данные для ввода на bus.gov.ru'!T31+'Данные для ввода на bus.gov.ru'!W31))*100)*0.4</f>
        <v>40</v>
      </c>
      <c r="E32" s="18">
        <f t="shared" si="0"/>
        <v>100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1:26" ht="15.75" customHeight="1" x14ac:dyDescent="0.2">
      <c r="A33" s="3" t="str">
        <f>'Данные для ввода на bus.gov.ru'!D32</f>
        <v>Тальменская общеобразовательная школа-интернат</v>
      </c>
      <c r="B33" s="17">
        <f>IFERROR(((('Данные для ввода на bus.gov.ru'!I32+'Данные для ввода на bus.gov.ru'!L32)/('Данные для ввода на bus.gov.ru'!J32+'Данные для ввода на bus.gov.ru'!M32))*100)*0.3,"")</f>
        <v>30</v>
      </c>
      <c r="C33" s="15">
        <f>'Данные для ввода на bus.gov.ru'!Q32*0.3</f>
        <v>30</v>
      </c>
      <c r="D33" s="17">
        <f>((('Данные для ввода на bus.gov.ru'!S32+'Данные для ввода на bus.gov.ru'!V32)/('Данные для ввода на bus.gov.ru'!T32+'Данные для ввода на bus.gov.ru'!W32))*100)*0.4</f>
        <v>38.840579710144929</v>
      </c>
      <c r="E33" s="18">
        <f t="shared" si="0"/>
        <v>98.840579710144937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1:26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1:26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1:26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1:26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1:26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1:26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1:26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1:26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1:26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1:26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1:26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1:26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1:26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1:26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1:26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1:26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1:26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1:26" ht="15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1:26" ht="15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1:26" ht="15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1:26" ht="15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1:26" ht="15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1:26" ht="15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1:26" ht="15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1:26" ht="15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1:26" ht="15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1:26" ht="15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1:26" ht="15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1:26" ht="15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1:26" ht="15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1:26" ht="15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46"/>
  <sheetViews>
    <sheetView workbookViewId="0"/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2" t="s">
        <v>189</v>
      </c>
      <c r="B1" s="13" t="s">
        <v>195</v>
      </c>
      <c r="C1" s="13" t="s">
        <v>196</v>
      </c>
      <c r="D1" s="13" t="s">
        <v>193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2">
      <c r="A2" s="19" t="s">
        <v>194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2">
      <c r="A3" s="3" t="str">
        <f>'Данные для ввода на bus.gov.ru'!D2</f>
        <v>Алейская общеобразовательная школа-интернат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47.938144329896907</v>
      </c>
      <c r="D3" s="21">
        <f t="shared" ref="D3:D33" si="0">B3+C3</f>
        <v>97.938144329896915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2">
      <c r="A4" s="3" t="str">
        <f>'Данные для ввода на bus.gov.ru'!D3</f>
        <v>Алтайская общеобразовательная школа № 1</v>
      </c>
      <c r="B4" s="2">
        <f>'Данные для ввода на bus.gov.ru'!AA3*0.5</f>
        <v>50</v>
      </c>
      <c r="C4" s="21">
        <f>(('Данные для ввода на bus.gov.ru'!AC3/'Данные для ввода на bus.gov.ru'!AD3)*100)*0.5</f>
        <v>47.777777777777779</v>
      </c>
      <c r="D4" s="21">
        <f t="shared" si="0"/>
        <v>97.777777777777771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2">
      <c r="A5" s="3" t="str">
        <f>'Данные для ввода на bus.gov.ru'!D4</f>
        <v>Алтайская общеобразовательная школа № 2</v>
      </c>
      <c r="B5" s="2">
        <f>'Данные для ввода на bus.gov.ru'!AA4*0.5</f>
        <v>50</v>
      </c>
      <c r="C5" s="21">
        <f>(('Данные для ввода на bus.gov.ru'!AC4/'Данные для ввода на bus.gov.ru'!AD4)*100)*0.5</f>
        <v>45.238095238095241</v>
      </c>
      <c r="D5" s="21">
        <f t="shared" si="0"/>
        <v>95.238095238095241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2">
      <c r="A6" s="3" t="str">
        <f>'Данные для ввода на bus.gov.ru'!D5</f>
        <v>Алтайская общеобразовательная школа-интернат</v>
      </c>
      <c r="B6" s="2">
        <f>'Данные для ввода на bus.gov.ru'!AA5*0.5</f>
        <v>50</v>
      </c>
      <c r="C6" s="21">
        <f>(('Данные для ввода на bus.gov.ru'!AC5/'Данные для ввода на bus.gov.ru'!AD5)*100)*0.5</f>
        <v>45.535714285714285</v>
      </c>
      <c r="D6" s="21">
        <f t="shared" si="0"/>
        <v>95.535714285714278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2">
      <c r="A7" s="3" t="str">
        <f>'Данные для ввода на bus.gov.ru'!D6</f>
        <v>Барнаульская общеобразовательная школа № 2</v>
      </c>
      <c r="B7" s="2">
        <f>'Данные для ввода на bus.gov.ru'!AA6*0.5</f>
        <v>50</v>
      </c>
      <c r="C7" s="21">
        <f>(('Данные для ввода на bus.gov.ru'!AC6/'Данные для ввода на bus.gov.ru'!AD6)*100)*0.5</f>
        <v>45</v>
      </c>
      <c r="D7" s="21">
        <f t="shared" si="0"/>
        <v>95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2">
      <c r="A8" s="3" t="str">
        <f>'Данные для ввода на bus.gov.ru'!D7</f>
        <v>Барнаульская общеобразовательная школа-интернат № 1</v>
      </c>
      <c r="B8" s="2">
        <f>'Данные для ввода на bus.gov.ru'!AA7*0.5</f>
        <v>50</v>
      </c>
      <c r="C8" s="21">
        <f>(('Данные для ввода на bus.gov.ru'!AC7/'Данные для ввода на bus.gov.ru'!AD7)*100)*0.5</f>
        <v>50</v>
      </c>
      <c r="D8" s="21">
        <f t="shared" si="0"/>
        <v>100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2">
      <c r="A9" s="3" t="str">
        <f>'Данные для ввода на bus.gov.ru'!D8</f>
        <v>Барнаульская общеобразовательная школа-интернат № 3</v>
      </c>
      <c r="B9" s="2">
        <f>'Данные для ввода на bus.gov.ru'!AA8*0.5</f>
        <v>50</v>
      </c>
      <c r="C9" s="21">
        <f>(('Данные для ввода на bus.gov.ru'!AC8/'Данные для ввода на bus.gov.ru'!AD8)*100)*0.5</f>
        <v>50</v>
      </c>
      <c r="D9" s="21">
        <f t="shared" si="0"/>
        <v>100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2">
      <c r="A10" s="3" t="str">
        <f>'Данные для ввода на bus.gov.ru'!D9</f>
        <v>Барнаульская общеобразовательная школа-интернат № 4</v>
      </c>
      <c r="B10" s="2">
        <f>'Данные для ввода на bus.gov.ru'!AA9*0.5</f>
        <v>50</v>
      </c>
      <c r="C10" s="21">
        <f>(('Данные для ввода на bus.gov.ru'!AC9/'Данные для ввода на bus.gov.ru'!AD9)*100)*0.5</f>
        <v>50</v>
      </c>
      <c r="D10" s="21">
        <f t="shared" si="0"/>
        <v>100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2">
      <c r="A11" s="3" t="str">
        <f>'Данные для ввода на bus.gov.ru'!D10</f>
        <v>Барнаульская общеобразовательная школа-интернат № 5</v>
      </c>
      <c r="B11" s="2">
        <f>'Данные для ввода на bus.gov.ru'!AA10*0.5</f>
        <v>50</v>
      </c>
      <c r="C11" s="21">
        <f>(('Данные для ввода на bus.gov.ru'!AC10/'Данные для ввода на bus.gov.ru'!AD10)*100)*0.5</f>
        <v>42.201834862385326</v>
      </c>
      <c r="D11" s="21">
        <f t="shared" si="0"/>
        <v>92.201834862385326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2">
      <c r="A12" s="3" t="str">
        <f>'Данные для ввода на bus.gov.ru'!D11</f>
        <v>Барнаульская общеобразовательная школа-интернат № 6</v>
      </c>
      <c r="B12" s="2">
        <f>'Данные для ввода на bus.gov.ru'!AA11*0.5</f>
        <v>50</v>
      </c>
      <c r="C12" s="21">
        <f>(('Данные для ввода на bus.gov.ru'!AC11/'Данные для ввода на bus.gov.ru'!AD11)*100)*0.5</f>
        <v>47.857142857142861</v>
      </c>
      <c r="D12" s="21">
        <f t="shared" si="0"/>
        <v>97.857142857142861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2">
      <c r="A13" s="3" t="str">
        <f>'Данные для ввода на bus.gov.ru'!D12</f>
        <v>Бийская общеобразовательная школа-интернат № 1</v>
      </c>
      <c r="B13" s="2">
        <f>'Данные для ввода на bus.gov.ru'!AA12*0.5</f>
        <v>50</v>
      </c>
      <c r="C13" s="21">
        <f>(('Данные для ввода на bus.gov.ru'!AC12/'Данные для ввода на bus.gov.ru'!AD12)*100)*0.5</f>
        <v>49.315068493150683</v>
      </c>
      <c r="D13" s="21">
        <f t="shared" si="0"/>
        <v>99.315068493150676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2">
      <c r="A14" s="3" t="str">
        <f>'Данные для ввода на bus.gov.ru'!D13</f>
        <v>Бийская общеобразовательная школа-интернат № 2</v>
      </c>
      <c r="B14" s="2">
        <f>'Данные для ввода на bus.gov.ru'!AA13*0.5</f>
        <v>50</v>
      </c>
      <c r="C14" s="21">
        <f>(('Данные для ввода на bus.gov.ru'!AC13/'Данные для ввода на bus.gov.ru'!AD13)*100)*0.5</f>
        <v>50</v>
      </c>
      <c r="D14" s="21">
        <f t="shared" si="0"/>
        <v>100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2">
      <c r="A15" s="3" t="str">
        <f>'Данные для ввода на bus.gov.ru'!D14</f>
        <v>Бийская общеобразовательная школа-интернат № 3</v>
      </c>
      <c r="B15" s="2">
        <f>'Данные для ввода на bus.gov.ru'!AA14*0.5</f>
        <v>50</v>
      </c>
      <c r="C15" s="21">
        <f>(('Данные для ввода на bus.gov.ru'!AC14/'Данные для ввода на bus.gov.ru'!AD14)*100)*0.5</f>
        <v>48.666666666666671</v>
      </c>
      <c r="D15" s="21">
        <f t="shared" si="0"/>
        <v>98.666666666666671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2">
      <c r="A16" s="3" t="str">
        <f>'Данные для ввода на bus.gov.ru'!D15</f>
        <v>Благовещенская общеобразовательная школа-интернат</v>
      </c>
      <c r="B16" s="2">
        <f>'Данные для ввода на bus.gov.ru'!AA15*0.5</f>
        <v>50</v>
      </c>
      <c r="C16" s="21">
        <f>(('Данные для ввода на bus.gov.ru'!AC15/'Данные для ввода на bus.gov.ru'!AD15)*100)*0.5</f>
        <v>50</v>
      </c>
      <c r="D16" s="21">
        <f t="shared" si="0"/>
        <v>100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1:26" ht="15.75" customHeight="1" x14ac:dyDescent="0.2">
      <c r="A17" s="3" t="str">
        <f>'Данные для ввода на bus.gov.ru'!D16</f>
        <v>Воеводская общеобразовательная школа-интернат</v>
      </c>
      <c r="B17" s="2">
        <f>'Данные для ввода на bus.gov.ru'!AA16*0.5</f>
        <v>50</v>
      </c>
      <c r="C17" s="21">
        <f>(('Данные для ввода на bus.gov.ru'!AC16/'Данные для ввода на bus.gov.ru'!AD16)*100)*0.5</f>
        <v>50</v>
      </c>
      <c r="D17" s="21">
        <f t="shared" si="0"/>
        <v>100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1:26" ht="15.75" customHeight="1" x14ac:dyDescent="0.2">
      <c r="A18" s="3" t="str">
        <f>'Данные для ввода на bus.gov.ru'!D17</f>
        <v>Завьяловская общеобразовательная школа-интернат</v>
      </c>
      <c r="B18" s="2">
        <f>'Данные для ввода на bus.gov.ru'!AA17*0.5</f>
        <v>50</v>
      </c>
      <c r="C18" s="21">
        <f>(('Данные для ввода на bus.gov.ru'!AC17/'Данные для ввода на bus.gov.ru'!AD17)*100)*0.5</f>
        <v>49.074074074074076</v>
      </c>
      <c r="D18" s="21">
        <f t="shared" si="0"/>
        <v>99.074074074074076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1:26" ht="15.75" customHeight="1" x14ac:dyDescent="0.2">
      <c r="A19" s="3" t="str">
        <f>'Данные для ввода на bus.gov.ru'!D18</f>
        <v>Заринская общеобразовательная школа-интернат</v>
      </c>
      <c r="B19" s="2">
        <f>'Данные для ввода на bus.gov.ru'!AA18*0.5</f>
        <v>50</v>
      </c>
      <c r="C19" s="21">
        <f>(('Данные для ввода на bus.gov.ru'!AC18/'Данные для ввода на bus.gov.ru'!AD18)*100)*0.5</f>
        <v>48.484848484848484</v>
      </c>
      <c r="D19" s="21">
        <f t="shared" si="0"/>
        <v>98.484848484848484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1:26" ht="15.75" customHeight="1" x14ac:dyDescent="0.2">
      <c r="A20" s="3" t="str">
        <f>'Данные для ввода на bus.gov.ru'!D19</f>
        <v>Змеиногорская общеобразовательная школа-интернат</v>
      </c>
      <c r="B20" s="2">
        <f>'Данные для ввода на bus.gov.ru'!AA19*0.5</f>
        <v>50</v>
      </c>
      <c r="C20" s="21">
        <f>(('Данные для ввода на bus.gov.ru'!AC19/'Данные для ввода на bus.gov.ru'!AD19)*100)*0.5</f>
        <v>50</v>
      </c>
      <c r="D20" s="21">
        <f t="shared" si="0"/>
        <v>100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1:26" ht="15.75" customHeight="1" x14ac:dyDescent="0.2">
      <c r="A21" s="3" t="str">
        <f>'Данные для ввода на bus.gov.ru'!D20</f>
        <v>Ключевская общеобразовательная школа-интернат</v>
      </c>
      <c r="B21" s="2">
        <f>'Данные для ввода на bus.gov.ru'!AA20*0.5</f>
        <v>50</v>
      </c>
      <c r="C21" s="21">
        <f>(('Данные для ввода на bus.gov.ru'!AC20/'Данные для ввода на bus.gov.ru'!AD20)*100)*0.5</f>
        <v>48.245614035087719</v>
      </c>
      <c r="D21" s="21">
        <f t="shared" si="0"/>
        <v>98.245614035087726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1:26" ht="15.75" customHeight="1" x14ac:dyDescent="0.2">
      <c r="A22" s="3" t="str">
        <f>'Данные для ввода на bus.gov.ru'!D21</f>
        <v>Кокшинская общеобразовательная школа-интернат</v>
      </c>
      <c r="B22" s="2">
        <f>'Данные для ввода на bus.gov.ru'!AA21*0.5</f>
        <v>50</v>
      </c>
      <c r="C22" s="21">
        <f>(('Данные для ввода на bus.gov.ru'!AC21/'Данные для ввода на bus.gov.ru'!AD21)*100)*0.5</f>
        <v>50</v>
      </c>
      <c r="D22" s="21">
        <f t="shared" si="0"/>
        <v>100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1:26" ht="15.75" customHeight="1" x14ac:dyDescent="0.2">
      <c r="A23" s="3" t="str">
        <f>'Данные для ввода на bus.gov.ru'!D22</f>
        <v>Маралихинская общеобразовательная школа-интернат</v>
      </c>
      <c r="B23" s="2">
        <f>'Данные для ввода на bus.gov.ru'!AA22*0.5</f>
        <v>50</v>
      </c>
      <c r="C23" s="21">
        <f>(('Данные для ввода на bus.gov.ru'!AC22/'Данные для ввода на bus.gov.ru'!AD22)*100)*0.5</f>
        <v>50</v>
      </c>
      <c r="D23" s="21">
        <f t="shared" si="0"/>
        <v>100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1:26" ht="15.75" customHeight="1" x14ac:dyDescent="0.2">
      <c r="A24" s="3" t="str">
        <f>'Данные для ввода на bus.gov.ru'!D23</f>
        <v>Михайловская общеобразовательная школа-интернат</v>
      </c>
      <c r="B24" s="2">
        <f>'Данные для ввода на bus.gov.ru'!AA23*0.5</f>
        <v>50</v>
      </c>
      <c r="C24" s="21">
        <f>(('Данные для ввода на bus.gov.ru'!AC23/'Данные для ввода на bus.gov.ru'!AD23)*100)*0.5</f>
        <v>47.619047619047613</v>
      </c>
      <c r="D24" s="21">
        <f t="shared" si="0"/>
        <v>97.61904761904762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1:26" ht="15.75" customHeight="1" x14ac:dyDescent="0.2">
      <c r="A25" s="3" t="str">
        <f>'Данные для ввода на bus.gov.ru'!D24</f>
        <v>Новоалтайская общеобразовательная школа-интернат</v>
      </c>
      <c r="B25" s="2">
        <f>'Данные для ввода на bus.gov.ru'!AA24*0.5</f>
        <v>50</v>
      </c>
      <c r="C25" s="21">
        <f>(('Данные для ввода на bus.gov.ru'!AC24/'Данные для ввода на bus.gov.ru'!AD24)*100)*0.5</f>
        <v>48.275862068965516</v>
      </c>
      <c r="D25" s="21">
        <f t="shared" si="0"/>
        <v>98.275862068965523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1:26" ht="15.75" customHeight="1" x14ac:dyDescent="0.2">
      <c r="A26" s="3" t="str">
        <f>'Данные для ввода на bus.gov.ru'!D25</f>
        <v>Озерская общеобразовательная школа-интернат</v>
      </c>
      <c r="B26" s="2">
        <f>'Данные для ввода на bus.gov.ru'!AA25*0.5</f>
        <v>50</v>
      </c>
      <c r="C26" s="21">
        <f>(('Данные для ввода на bus.gov.ru'!AC25/'Данные для ввода на bus.gov.ru'!AD25)*100)*0.5</f>
        <v>43.61702127659575</v>
      </c>
      <c r="D26" s="21">
        <f t="shared" si="0"/>
        <v>93.61702127659575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1:26" ht="15.75" customHeight="1" x14ac:dyDescent="0.2">
      <c r="A27" s="3" t="str">
        <f>'Данные для ввода на bus.gov.ru'!D26</f>
        <v>Павловская общеобразовательная школа-интернат</v>
      </c>
      <c r="B27" s="2">
        <f>'Данные для ввода на bus.gov.ru'!AA26*0.5</f>
        <v>50</v>
      </c>
      <c r="C27" s="21">
        <f>(('Данные для ввода на bus.gov.ru'!AC26/'Данные для ввода на bus.gov.ru'!AD26)*100)*0.5</f>
        <v>50</v>
      </c>
      <c r="D27" s="21">
        <f t="shared" si="0"/>
        <v>100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1:26" ht="15.75" customHeight="1" x14ac:dyDescent="0.2">
      <c r="A28" s="3" t="str">
        <f>'Данные для ввода на bus.gov.ru'!D27</f>
        <v>Петровская общеобразовательная школа-интернат</v>
      </c>
      <c r="B28" s="2">
        <f>'Данные для ввода на bus.gov.ru'!AA27*0.5</f>
        <v>50</v>
      </c>
      <c r="C28" s="21">
        <f>(('Данные для ввода на bus.gov.ru'!AC27/'Данные для ввода на bus.gov.ru'!AD27)*100)*0.5</f>
        <v>50</v>
      </c>
      <c r="D28" s="21">
        <f t="shared" si="0"/>
        <v>100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1:26" ht="15.75" customHeight="1" x14ac:dyDescent="0.2">
      <c r="A29" s="3" t="str">
        <f>'Данные для ввода на bus.gov.ru'!D28</f>
        <v>Ребрихинская общеобразовательная школа-интернат</v>
      </c>
      <c r="B29" s="2">
        <f>'Данные для ввода на bus.gov.ru'!AA28*0.5</f>
        <v>50</v>
      </c>
      <c r="C29" s="21">
        <f>(('Данные для ввода на bus.gov.ru'!AC28/'Данные для ввода на bus.gov.ru'!AD28)*100)*0.5</f>
        <v>50</v>
      </c>
      <c r="D29" s="21">
        <f t="shared" si="0"/>
        <v>100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1:26" ht="15.75" customHeight="1" x14ac:dyDescent="0.2">
      <c r="A30" s="3" t="str">
        <f>'Данные для ввода на bus.gov.ru'!D29</f>
        <v>Рубцовская общеобразовательная школа-интернат № 1</v>
      </c>
      <c r="B30" s="2">
        <f>'Данные для ввода на bus.gov.ru'!AA29*0.5</f>
        <v>50</v>
      </c>
      <c r="C30" s="21">
        <f>(('Данные для ввода на bus.gov.ru'!AC29/'Данные для ввода на bus.gov.ru'!AD29)*100)*0.5</f>
        <v>50</v>
      </c>
      <c r="D30" s="21">
        <f t="shared" si="0"/>
        <v>100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1:26" ht="15.75" customHeight="1" x14ac:dyDescent="0.2">
      <c r="A31" s="3" t="str">
        <f>'Данные для ввода на bus.gov.ru'!D30</f>
        <v>Рубцовская общеобразовательная школа-интернат № 2</v>
      </c>
      <c r="B31" s="2">
        <f>'Данные для ввода на bus.gov.ru'!AA30*0.5</f>
        <v>50</v>
      </c>
      <c r="C31" s="21">
        <f>(('Данные для ввода на bus.gov.ru'!AC30/'Данные для ввода на bus.gov.ru'!AD30)*100)*0.5</f>
        <v>48.591549295774648</v>
      </c>
      <c r="D31" s="21">
        <f t="shared" si="0"/>
        <v>98.591549295774655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1:26" ht="15.75" customHeight="1" x14ac:dyDescent="0.2">
      <c r="A32" s="3" t="str">
        <f>'Данные для ввода на bus.gov.ru'!D31</f>
        <v>Славгородская общеобразовательная школа-интернат</v>
      </c>
      <c r="B32" s="2">
        <f>'Данные для ввода на bus.gov.ru'!AA31*0.5</f>
        <v>50</v>
      </c>
      <c r="C32" s="21">
        <f>(('Данные для ввода на bus.gov.ru'!AC31/'Данные для ввода на bus.gov.ru'!AD31)*100)*0.5</f>
        <v>50</v>
      </c>
      <c r="D32" s="21">
        <f t="shared" si="0"/>
        <v>100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1:26" ht="15.75" customHeight="1" x14ac:dyDescent="0.2">
      <c r="A33" s="3" t="str">
        <f>'Данные для ввода на bus.gov.ru'!D32</f>
        <v>Тальменская общеобразовательная школа-интернат</v>
      </c>
      <c r="B33" s="2">
        <f>'Данные для ввода на bus.gov.ru'!AA32*0.5</f>
        <v>50</v>
      </c>
      <c r="C33" s="21">
        <f>(('Данные для ввода на bus.gov.ru'!AC32/'Данные для ввода на bus.gov.ru'!AD32)*100)*0.5</f>
        <v>47.959183673469383</v>
      </c>
      <c r="D33" s="21">
        <f t="shared" si="0"/>
        <v>97.959183673469383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1:26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1:26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1:26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1:26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1:26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1:26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1:26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1:26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1:26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1:26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1:26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1:26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1:26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1:26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1:26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1:26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1:26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1:26" ht="15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1:26" ht="15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1:26" ht="15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1:26" ht="15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1:26" ht="15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1:26" ht="15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1:26" ht="15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1:26" ht="15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1:26" ht="15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1:26" ht="15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1:26" ht="15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1:26" ht="15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1:26" ht="15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1:26" ht="15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99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2" t="s">
        <v>189</v>
      </c>
      <c r="B1" s="23" t="s">
        <v>197</v>
      </c>
      <c r="C1" s="23" t="s">
        <v>198</v>
      </c>
      <c r="D1" s="23" t="s">
        <v>199</v>
      </c>
      <c r="E1" s="23" t="s">
        <v>193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194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Алейская общеобразовательная школа-интернат</v>
      </c>
      <c r="B3" s="12">
        <f>'Данные для ввода на bus.gov.ru'!AH2*0.3</f>
        <v>24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29.09090909090909</v>
      </c>
      <c r="E3" s="25">
        <f t="shared" ref="E3:E33" si="0">B3+C3+D3</f>
        <v>93.090909090909093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3" t="str">
        <f>'Данные для ввода на bus.gov.ru'!D3</f>
        <v>Алтайская общеобразовательная школа № 1</v>
      </c>
      <c r="B4" s="12">
        <f>'Данные для ввода на bus.gov.ru'!AH3*0.3</f>
        <v>30</v>
      </c>
      <c r="C4" s="12">
        <f>'Данные для ввода на bus.gov.ru'!AL3*0.4</f>
        <v>40</v>
      </c>
      <c r="D4" s="25">
        <f>IFERROR((('Данные для ввода на bus.gov.ru'!AN3/'Данные для ввода на bus.gov.ru'!AO3)*100)*0.3,0)</f>
        <v>29.558823529411764</v>
      </c>
      <c r="E4" s="25">
        <f t="shared" si="0"/>
        <v>99.558823529411768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A5" s="3" t="str">
        <f>'Данные для ввода на bus.gov.ru'!D4</f>
        <v>Алтайская общеобразовательная школа № 2</v>
      </c>
      <c r="B5" s="12">
        <f>'Данные для ввода на bus.gov.ru'!AH4*0.3</f>
        <v>30</v>
      </c>
      <c r="C5" s="12">
        <f>'Данные для ввода на bus.gov.ru'!AL4*0.4</f>
        <v>40</v>
      </c>
      <c r="D5" s="25">
        <f>IFERROR((('Данные для ввода на bus.gov.ru'!AN4/'Данные для ввода на bus.gov.ru'!AO4)*100)*0.3,0)</f>
        <v>26.666666666666664</v>
      </c>
      <c r="E5" s="25">
        <f t="shared" si="0"/>
        <v>96.666666666666657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A6" s="3" t="str">
        <f>'Данные для ввода на bus.gov.ru'!D5</f>
        <v>Алтайская общеобразовательная школа-интернат</v>
      </c>
      <c r="B6" s="12">
        <f>'Данные для ввода на bus.gov.ru'!AH5*0.3</f>
        <v>24</v>
      </c>
      <c r="C6" s="12">
        <f>'Данные для ввода на bus.gov.ru'!AL5*0.4</f>
        <v>40</v>
      </c>
      <c r="D6" s="25">
        <f>IFERROR((('Данные для ввода на bus.gov.ru'!AN5/'Данные для ввода на bus.gov.ru'!AO5)*100)*0.3,0)</f>
        <v>30</v>
      </c>
      <c r="E6" s="25">
        <f t="shared" si="0"/>
        <v>94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A7" s="3" t="str">
        <f>'Данные для ввода на bus.gov.ru'!D6</f>
        <v>Барнаульская общеобразовательная школа № 2</v>
      </c>
      <c r="B7" s="12">
        <f>'Данные для ввода на bus.gov.ru'!AH6*0.3</f>
        <v>30</v>
      </c>
      <c r="C7" s="12">
        <f>'Данные для ввода на bus.gov.ru'!AL6*0.4</f>
        <v>40</v>
      </c>
      <c r="D7" s="25">
        <f>IFERROR((('Данные для ввода на bus.gov.ru'!AN6/'Данные для ввода на bus.gov.ru'!AO6)*100)*0.3,0)</f>
        <v>25.5</v>
      </c>
      <c r="E7" s="25">
        <f t="shared" si="0"/>
        <v>95.5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A8" s="3" t="str">
        <f>'Данные для ввода на bus.gov.ru'!D7</f>
        <v>Барнаульская общеобразовательная школа-интернат № 1</v>
      </c>
      <c r="B8" s="12">
        <f>'Данные для ввода на bus.gov.ru'!AH7*0.3</f>
        <v>12</v>
      </c>
      <c r="C8" s="12">
        <f>'Данные для ввода на bus.gov.ru'!AL7*0.4</f>
        <v>40</v>
      </c>
      <c r="D8" s="25">
        <f>IFERROR((('Данные для ввода на bus.gov.ru'!AN7/'Данные для ввода на bus.gov.ru'!AO7)*100)*0.3,0)</f>
        <v>30</v>
      </c>
      <c r="E8" s="25">
        <f t="shared" si="0"/>
        <v>82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A9" s="3" t="str">
        <f>'Данные для ввода на bus.gov.ru'!D8</f>
        <v>Барнаульская общеобразовательная школа-интернат № 3</v>
      </c>
      <c r="B9" s="12">
        <f>'Данные для ввода на bus.gov.ru'!AH8*0.3</f>
        <v>30</v>
      </c>
      <c r="C9" s="12">
        <f>'Данные для ввода на bus.gov.ru'!AL8*0.4</f>
        <v>40</v>
      </c>
      <c r="D9" s="25">
        <f>IFERROR((('Данные для ввода на bus.gov.ru'!AN8/'Данные для ввода на bus.gov.ru'!AO8)*100)*0.3,0)</f>
        <v>30</v>
      </c>
      <c r="E9" s="25">
        <f t="shared" si="0"/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A10" s="3" t="str">
        <f>'Данные для ввода на bus.gov.ru'!D9</f>
        <v>Барнаульская общеобразовательная школа-интернат № 4</v>
      </c>
      <c r="B10" s="12">
        <f>'Данные для ввода на bus.gov.ru'!AH9*0.3</f>
        <v>30</v>
      </c>
      <c r="C10" s="12">
        <f>'Данные для ввода на bus.gov.ru'!AL9*0.4</f>
        <v>40</v>
      </c>
      <c r="D10" s="25">
        <f>IFERROR((('Данные для ввода на bus.gov.ru'!AN9/'Данные для ввода на bus.gov.ru'!AO9)*100)*0.3,0)</f>
        <v>30</v>
      </c>
      <c r="E10" s="25">
        <f t="shared" si="0"/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A11" s="3" t="str">
        <f>'Данные для ввода на bus.gov.ru'!D10</f>
        <v>Барнаульская общеобразовательная школа-интернат № 5</v>
      </c>
      <c r="B11" s="12">
        <f>'Данные для ввода на bus.gov.ru'!AH10*0.3</f>
        <v>30</v>
      </c>
      <c r="C11" s="12">
        <f>'Данные для ввода на bus.gov.ru'!AL10*0.4</f>
        <v>40</v>
      </c>
      <c r="D11" s="25">
        <f>IFERROR((('Данные для ввода на bus.gov.ru'!AN10/'Данные для ввода на bus.gov.ru'!AO10)*100)*0.3,0)</f>
        <v>26.818181818181817</v>
      </c>
      <c r="E11" s="25">
        <f t="shared" si="0"/>
        <v>96.818181818181813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A12" s="3" t="str">
        <f>'Данные для ввода на bus.gov.ru'!D11</f>
        <v>Барнаульская общеобразовательная школа-интернат № 6</v>
      </c>
      <c r="B12" s="12">
        <f>'Данные для ввода на bus.gov.ru'!AH11*0.3</f>
        <v>30</v>
      </c>
      <c r="C12" s="12">
        <f>'Данные для ввода на bus.gov.ru'!AL11*0.4</f>
        <v>40</v>
      </c>
      <c r="D12" s="25">
        <f>IFERROR((('Данные для ввода на bus.gov.ru'!AN11/'Данные для ввода на bus.gov.ru'!AO11)*100)*0.3,0)</f>
        <v>28.095238095238091</v>
      </c>
      <c r="E12" s="25">
        <f t="shared" si="0"/>
        <v>98.095238095238088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A13" s="3" t="str">
        <f>'Данные для ввода на bus.gov.ru'!D12</f>
        <v>Бийская общеобразовательная школа-интернат № 1</v>
      </c>
      <c r="B13" s="12">
        <f>'Данные для ввода на bus.gov.ru'!AH12*0.3</f>
        <v>30</v>
      </c>
      <c r="C13" s="12">
        <f>'Данные для ввода на bus.gov.ru'!AL12*0.4</f>
        <v>40</v>
      </c>
      <c r="D13" s="25">
        <f>IFERROR((('Данные для ввода на bus.gov.ru'!AN12/'Данные для ввода на bus.gov.ru'!AO12)*100)*0.3,0)</f>
        <v>29</v>
      </c>
      <c r="E13" s="25">
        <f t="shared" si="0"/>
        <v>99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A14" s="3" t="str">
        <f>'Данные для ввода на bus.gov.ru'!D13</f>
        <v>Бийская общеобразовательная школа-интернат № 2</v>
      </c>
      <c r="B14" s="12">
        <f>'Данные для ввода на bus.gov.ru'!AH13*0.3</f>
        <v>30</v>
      </c>
      <c r="C14" s="12">
        <f>'Данные для ввода на bus.gov.ru'!AL13*0.4</f>
        <v>40</v>
      </c>
      <c r="D14" s="25">
        <f>IFERROR((('Данные для ввода на bus.gov.ru'!AN13/'Данные для ввода на bus.gov.ru'!AO13)*100)*0.3,0)</f>
        <v>30</v>
      </c>
      <c r="E14" s="25">
        <f t="shared" si="0"/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A15" s="3" t="str">
        <f>'Данные для ввода на bus.gov.ru'!D14</f>
        <v>Бийская общеобразовательная школа-интернат № 3</v>
      </c>
      <c r="B15" s="12">
        <f>'Данные для ввода на bus.gov.ru'!AH14*0.3</f>
        <v>30</v>
      </c>
      <c r="C15" s="12">
        <f>'Данные для ввода на bus.gov.ru'!AL14*0.4</f>
        <v>40</v>
      </c>
      <c r="D15" s="25">
        <f>IFERROR((('Данные для ввода на bus.gov.ru'!AN14/'Данные для ввода на bus.gov.ru'!AO14)*100)*0.3,0)</f>
        <v>28.235294117647054</v>
      </c>
      <c r="E15" s="25">
        <f t="shared" si="0"/>
        <v>98.235294117647058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A16" s="3" t="str">
        <f>'Данные для ввода на bus.gov.ru'!D15</f>
        <v>Благовещенская общеобразовательная школа-интернат</v>
      </c>
      <c r="B16" s="12">
        <f>'Данные для ввода на bus.gov.ru'!AH15*0.3</f>
        <v>30</v>
      </c>
      <c r="C16" s="12">
        <f>'Данные для ввода на bus.gov.ru'!AL15*0.4</f>
        <v>40</v>
      </c>
      <c r="D16" s="25">
        <f>IFERROR((('Данные для ввода на bus.gov.ru'!AN15/'Данные для ввода на bus.gov.ru'!AO15)*100)*0.3,0)</f>
        <v>30</v>
      </c>
      <c r="E16" s="25">
        <f t="shared" si="0"/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1:26" ht="15.75" customHeight="1" x14ac:dyDescent="0.2">
      <c r="A17" s="3" t="str">
        <f>'Данные для ввода на bus.gov.ru'!D16</f>
        <v>Воеводская общеобразовательная школа-интернат</v>
      </c>
      <c r="B17" s="12">
        <f>'Данные для ввода на bus.gov.ru'!AH16*0.3</f>
        <v>24</v>
      </c>
      <c r="C17" s="12">
        <f>'Данные для ввода на bus.gov.ru'!AL16*0.4</f>
        <v>40</v>
      </c>
      <c r="D17" s="25">
        <f>IFERROR((('Данные для ввода на bus.gov.ru'!AN16/'Данные для ввода на bus.gov.ru'!AO16)*100)*0.3,0)</f>
        <v>30</v>
      </c>
      <c r="E17" s="25">
        <f t="shared" si="0"/>
        <v>94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1:26" ht="15.75" customHeight="1" x14ac:dyDescent="0.2">
      <c r="A18" s="3" t="str">
        <f>'Данные для ввода на bus.gov.ru'!D17</f>
        <v>Завьяловская общеобразовательная школа-интернат</v>
      </c>
      <c r="B18" s="12">
        <f>'Данные для ввода на bus.gov.ru'!AH17*0.3</f>
        <v>30</v>
      </c>
      <c r="C18" s="12">
        <f>'Данные для ввода на bus.gov.ru'!AL17*0.4</f>
        <v>40</v>
      </c>
      <c r="D18" s="25">
        <f>IFERROR((('Данные для ввода на bus.gov.ru'!AN17/'Данные для ввода на bus.gov.ru'!AO17)*100)*0.3,0)</f>
        <v>30</v>
      </c>
      <c r="E18" s="25">
        <f t="shared" si="0"/>
        <v>100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1:26" ht="15.75" customHeight="1" x14ac:dyDescent="0.2">
      <c r="A19" s="3" t="str">
        <f>'Данные для ввода на bus.gov.ru'!D18</f>
        <v>Заринская общеобразовательная школа-интернат</v>
      </c>
      <c r="B19" s="12">
        <f>'Данные для ввода на bus.gov.ru'!AH18*0.3</f>
        <v>30</v>
      </c>
      <c r="C19" s="12">
        <f>'Данные для ввода на bus.gov.ru'!AL18*0.4</f>
        <v>40</v>
      </c>
      <c r="D19" s="25">
        <f>IFERROR((('Данные для ввода на bus.gov.ru'!AN18/'Данные для ввода на bus.gov.ru'!AO18)*100)*0.3,0)</f>
        <v>27.428571428571427</v>
      </c>
      <c r="E19" s="25">
        <f t="shared" si="0"/>
        <v>97.428571428571431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1:26" ht="15.75" customHeight="1" x14ac:dyDescent="0.2">
      <c r="A20" s="3" t="str">
        <f>'Данные для ввода на bus.gov.ru'!D19</f>
        <v>Змеиногорская общеобразовательная школа-интернат</v>
      </c>
      <c r="B20" s="12">
        <f>'Данные для ввода на bus.gov.ru'!AH19*0.3</f>
        <v>30</v>
      </c>
      <c r="C20" s="12">
        <f>'Данные для ввода на bus.gov.ru'!AL19*0.4</f>
        <v>40</v>
      </c>
      <c r="D20" s="25">
        <f>IFERROR((('Данные для ввода на bus.gov.ru'!AN19/'Данные для ввода на bus.gov.ru'!AO19)*100)*0.3,0)</f>
        <v>30</v>
      </c>
      <c r="E20" s="25">
        <f t="shared" si="0"/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1:26" ht="15.75" customHeight="1" x14ac:dyDescent="0.2">
      <c r="A21" s="3" t="str">
        <f>'Данные для ввода на bus.gov.ru'!D20</f>
        <v>Ключевская общеобразовательная школа-интернат</v>
      </c>
      <c r="B21" s="12">
        <f>'Данные для ввода на bus.gov.ru'!AH20*0.3</f>
        <v>24</v>
      </c>
      <c r="C21" s="12">
        <f>'Данные для ввода на bus.gov.ru'!AL20*0.4</f>
        <v>40</v>
      </c>
      <c r="D21" s="25">
        <f>IFERROR((('Данные для ввода на bus.gov.ru'!AN20/'Данные для ввода на bus.gov.ru'!AO20)*100)*0.3,0)</f>
        <v>30</v>
      </c>
      <c r="E21" s="25">
        <f t="shared" si="0"/>
        <v>94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1:26" ht="15.75" customHeight="1" x14ac:dyDescent="0.2">
      <c r="A22" s="3" t="str">
        <f>'Данные для ввода на bus.gov.ru'!D21</f>
        <v>Кокшинская общеобразовательная школа-интернат</v>
      </c>
      <c r="B22" s="12">
        <f>'Данные для ввода на bus.gov.ru'!AH21*0.3</f>
        <v>30</v>
      </c>
      <c r="C22" s="12">
        <f>'Данные для ввода на bus.gov.ru'!AL21*0.4</f>
        <v>40</v>
      </c>
      <c r="D22" s="25">
        <f>IFERROR((('Данные для ввода на bus.gov.ru'!AN21/'Данные для ввода на bus.gov.ru'!AO21)*100)*0.3,0)</f>
        <v>30</v>
      </c>
      <c r="E22" s="25">
        <f t="shared" si="0"/>
        <v>100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1:26" ht="15.75" customHeight="1" x14ac:dyDescent="0.2">
      <c r="A23" s="3" t="str">
        <f>'Данные для ввода на bus.gov.ru'!D22</f>
        <v>Маралихинская общеобразовательная школа-интернат</v>
      </c>
      <c r="B23" s="12">
        <f>'Данные для ввода на bus.gov.ru'!AH22*0.3</f>
        <v>24</v>
      </c>
      <c r="C23" s="12">
        <f>'Данные для ввода на bus.gov.ru'!AL22*0.4</f>
        <v>40</v>
      </c>
      <c r="D23" s="25">
        <f>IFERROR((('Данные для ввода на bus.gov.ru'!AN22/'Данные для ввода на bus.gov.ru'!AO22)*100)*0.3,0)</f>
        <v>30</v>
      </c>
      <c r="E23" s="25">
        <f t="shared" si="0"/>
        <v>94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1:26" ht="15.75" customHeight="1" x14ac:dyDescent="0.2">
      <c r="A24" s="3" t="str">
        <f>'Данные для ввода на bus.gov.ru'!D23</f>
        <v>Михайловская общеобразовательная школа-интернат</v>
      </c>
      <c r="B24" s="12">
        <f>'Данные для ввода на bus.gov.ru'!AH23*0.3</f>
        <v>30</v>
      </c>
      <c r="C24" s="12">
        <f>'Данные для ввода на bus.gov.ru'!AL23*0.4</f>
        <v>40</v>
      </c>
      <c r="D24" s="25">
        <f>IFERROR((('Данные для ввода на bus.gov.ru'!AN23/'Данные для ввода на bus.gov.ru'!AO23)*100)*0.3,0)</f>
        <v>30</v>
      </c>
      <c r="E24" s="25">
        <f t="shared" si="0"/>
        <v>100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1:26" ht="15.75" customHeight="1" x14ac:dyDescent="0.2">
      <c r="A25" s="3" t="str">
        <f>'Данные для ввода на bus.gov.ru'!D24</f>
        <v>Новоалтайская общеобразовательная школа-интернат</v>
      </c>
      <c r="B25" s="12">
        <f>'Данные для ввода на bus.gov.ru'!AH24*0.3</f>
        <v>30</v>
      </c>
      <c r="C25" s="12">
        <f>'Данные для ввода на bus.gov.ru'!AL24*0.4</f>
        <v>40</v>
      </c>
      <c r="D25" s="25">
        <f>IFERROR((('Данные для ввода на bus.gov.ru'!AN24/'Данные для ввода на bus.gov.ru'!AO24)*100)*0.3,0)</f>
        <v>28.695652173913043</v>
      </c>
      <c r="E25" s="25">
        <f t="shared" si="0"/>
        <v>98.695652173913047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1:26" ht="15.75" customHeight="1" x14ac:dyDescent="0.2">
      <c r="A26" s="3" t="str">
        <f>'Данные для ввода на bus.gov.ru'!D25</f>
        <v>Озерская общеобразовательная школа-интернат</v>
      </c>
      <c r="B26" s="12">
        <f>'Данные для ввода на bus.gov.ru'!AH25*0.3</f>
        <v>24</v>
      </c>
      <c r="C26" s="12">
        <f>'Данные для ввода на bus.gov.ru'!AL25*0.4</f>
        <v>40</v>
      </c>
      <c r="D26" s="25">
        <f>IFERROR((('Данные для ввода на bus.gov.ru'!AN25/'Данные для ввода на bus.gov.ru'!AO25)*100)*0.3,0)</f>
        <v>29.302325581395344</v>
      </c>
      <c r="E26" s="25">
        <f t="shared" si="0"/>
        <v>93.302325581395337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1:26" ht="15.75" customHeight="1" x14ac:dyDescent="0.2">
      <c r="A27" s="3" t="str">
        <f>'Данные для ввода на bus.gov.ru'!D26</f>
        <v>Павловская общеобразовательная школа-интернат</v>
      </c>
      <c r="B27" s="12">
        <f>'Данные для ввода на bus.gov.ru'!AH26*0.3</f>
        <v>30</v>
      </c>
      <c r="C27" s="12">
        <f>'Данные для ввода на bus.gov.ru'!AL26*0.4</f>
        <v>40</v>
      </c>
      <c r="D27" s="25">
        <f>IFERROR((('Данные для ввода на bus.gov.ru'!AN26/'Данные для ввода на bus.gov.ru'!AO26)*100)*0.3,0)</f>
        <v>30</v>
      </c>
      <c r="E27" s="25">
        <f t="shared" si="0"/>
        <v>100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1:26" ht="15.75" customHeight="1" x14ac:dyDescent="0.2">
      <c r="A28" s="3" t="str">
        <f>'Данные для ввода на bus.gov.ru'!D27</f>
        <v>Петровская общеобразовательная школа-интернат</v>
      </c>
      <c r="B28" s="12">
        <f>'Данные для ввода на bus.gov.ru'!AH27*0.3</f>
        <v>18</v>
      </c>
      <c r="C28" s="12">
        <f>'Данные для ввода на bus.gov.ru'!AL27*0.4</f>
        <v>40</v>
      </c>
      <c r="D28" s="25">
        <f>IFERROR((('Данные для ввода на bus.gov.ru'!AN27/'Данные для ввода на bus.gov.ru'!AO27)*100)*0.3,0)</f>
        <v>30</v>
      </c>
      <c r="E28" s="25">
        <f t="shared" si="0"/>
        <v>88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1:26" ht="15.75" customHeight="1" x14ac:dyDescent="0.2">
      <c r="A29" s="3" t="str">
        <f>'Данные для ввода на bus.gov.ru'!D28</f>
        <v>Ребрихинская общеобразовательная школа-интернат</v>
      </c>
      <c r="B29" s="12">
        <f>'Данные для ввода на bus.gov.ru'!AH28*0.3</f>
        <v>30</v>
      </c>
      <c r="C29" s="12">
        <f>'Данные для ввода на bus.gov.ru'!AL28*0.4</f>
        <v>40</v>
      </c>
      <c r="D29" s="25">
        <f>IFERROR((('Данные для ввода на bus.gov.ru'!AN28/'Данные для ввода на bus.gov.ru'!AO28)*100)*0.3,0)</f>
        <v>30</v>
      </c>
      <c r="E29" s="25">
        <f t="shared" si="0"/>
        <v>100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1:26" ht="15.75" customHeight="1" x14ac:dyDescent="0.2">
      <c r="A30" s="3" t="str">
        <f>'Данные для ввода на bus.gov.ru'!D29</f>
        <v>Рубцовская общеобразовательная школа-интернат № 1</v>
      </c>
      <c r="B30" s="12">
        <f>'Данные для ввода на bus.gov.ru'!AH29*0.3</f>
        <v>30</v>
      </c>
      <c r="C30" s="12">
        <f>'Данные для ввода на bus.gov.ru'!AL29*0.4</f>
        <v>40</v>
      </c>
      <c r="D30" s="25">
        <f>IFERROR((('Данные для ввода на bus.gov.ru'!AN29/'Данные для ввода на bus.gov.ru'!AO29)*100)*0.3,0)</f>
        <v>30</v>
      </c>
      <c r="E30" s="25">
        <f t="shared" si="0"/>
        <v>100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1:26" ht="15.75" customHeight="1" x14ac:dyDescent="0.2">
      <c r="A31" s="3" t="str">
        <f>'Данные для ввода на bus.gov.ru'!D30</f>
        <v>Рубцовская общеобразовательная школа-интернат № 2</v>
      </c>
      <c r="B31" s="12">
        <f>'Данные для ввода на bus.gov.ru'!AH30*0.3</f>
        <v>30</v>
      </c>
      <c r="C31" s="12">
        <f>'Данные для ввода на bus.gov.ru'!AL30*0.4</f>
        <v>40</v>
      </c>
      <c r="D31" s="25">
        <f>IFERROR((('Данные для ввода на bus.gov.ru'!AN30/'Данные для ввода на bus.gov.ru'!AO30)*100)*0.3,0)</f>
        <v>29.09090909090909</v>
      </c>
      <c r="E31" s="25">
        <f t="shared" si="0"/>
        <v>99.090909090909093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1:26" ht="15.75" customHeight="1" x14ac:dyDescent="0.2">
      <c r="A32" s="3" t="str">
        <f>'Данные для ввода на bus.gov.ru'!D31</f>
        <v>Славгородская общеобразовательная школа-интернат</v>
      </c>
      <c r="B32" s="12">
        <f>'Данные для ввода на bus.gov.ru'!AH31*0.3</f>
        <v>30</v>
      </c>
      <c r="C32" s="12">
        <f>'Данные для ввода на bus.gov.ru'!AL31*0.4</f>
        <v>40</v>
      </c>
      <c r="D32" s="25">
        <f>IFERROR((('Данные для ввода на bus.gov.ru'!AN31/'Данные для ввода на bus.gov.ru'!AO31)*100)*0.3,0)</f>
        <v>30</v>
      </c>
      <c r="E32" s="25">
        <f t="shared" si="0"/>
        <v>100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1:26" ht="15.75" customHeight="1" x14ac:dyDescent="0.2">
      <c r="A33" s="3" t="str">
        <f>'Данные для ввода на bus.gov.ru'!D32</f>
        <v>Тальменская общеобразовательная школа-интернат</v>
      </c>
      <c r="B33" s="12">
        <f>'Данные для ввода на bus.gov.ru'!AH32*0.3</f>
        <v>30</v>
      </c>
      <c r="C33" s="12">
        <f>'Данные для ввода на bus.gov.ru'!AL32*0.4</f>
        <v>40</v>
      </c>
      <c r="D33" s="25">
        <f>IFERROR((('Данные для ввода на bus.gov.ru'!AN32/'Данные для ввода на bus.gov.ru'!AO32)*100)*0.3,0)</f>
        <v>28.421052631578945</v>
      </c>
      <c r="E33" s="25">
        <f t="shared" si="0"/>
        <v>98.421052631578945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1:26" ht="15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33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2" t="s">
        <v>189</v>
      </c>
      <c r="B1" s="23" t="s">
        <v>200</v>
      </c>
      <c r="C1" s="23" t="s">
        <v>201</v>
      </c>
      <c r="D1" s="23" t="s">
        <v>202</v>
      </c>
      <c r="E1" s="23" t="s">
        <v>193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194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2">
      <c r="A3" s="3" t="str">
        <f>'Данные для ввода на bus.gov.ru'!D2</f>
        <v>Алейская общеобразовательная школа-интернат</v>
      </c>
      <c r="B3" s="25">
        <f>(('Данные для ввода на bus.gov.ru'!AQ2/'Данные для ввода на bus.gov.ru'!AR2)*100)*0.4</f>
        <v>38.762886597938149</v>
      </c>
      <c r="C3" s="21">
        <f>(('Данные для ввода на bus.gov.ru'!AT2/'Данные для ввода на bus.gov.ru'!AU2)*100)*0.4</f>
        <v>39.587628865979383</v>
      </c>
      <c r="D3" s="25">
        <f>(('Данные для ввода на bus.gov.ru'!AW2/'Данные для ввода на bus.gov.ru'!AX2)*100)*0.2</f>
        <v>19.753086419753089</v>
      </c>
      <c r="E3" s="25">
        <f t="shared" ref="E3:E33" si="0">B3+C3+D3</f>
        <v>98.103601883670621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3" t="str">
        <f>'Данные для ввода на bus.gov.ru'!D3</f>
        <v>Алтайская общеобразовательная школа № 1</v>
      </c>
      <c r="B4" s="25">
        <f>(('Данные для ввода на bus.gov.ru'!AQ3/'Данные для ввода на bus.gov.ru'!AR3)*100)*0.4</f>
        <v>37.333333333333336</v>
      </c>
      <c r="C4" s="21">
        <f>(('Данные для ввода на bus.gov.ru'!AT3/'Данные для ввода на bus.gov.ru'!AU3)*100)*0.4</f>
        <v>38.222222222222221</v>
      </c>
      <c r="D4" s="25">
        <f>(('Данные для ввода на bus.gov.ru'!AW3/'Данные для ввода на bus.gov.ru'!AX3)*100)*0.2</f>
        <v>19.444444444444443</v>
      </c>
      <c r="E4" s="25">
        <f t="shared" si="0"/>
        <v>95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A5" s="3" t="str">
        <f>'Данные для ввода на bus.gov.ru'!D4</f>
        <v>Алтайская общеобразовательная школа № 2</v>
      </c>
      <c r="B5" s="25">
        <f>(('Данные для ввода на bus.gov.ru'!AQ4/'Данные для ввода на bus.gov.ru'!AR4)*100)*0.4</f>
        <v>38.730158730158735</v>
      </c>
      <c r="C5" s="21">
        <f>(('Данные для ввода на bus.gov.ru'!AT4/'Данные для ввода на bus.gov.ru'!AU4)*100)*0.4</f>
        <v>38.730158730158735</v>
      </c>
      <c r="D5" s="25">
        <f>(('Данные для ввода на bus.gov.ru'!AW4/'Данные для ввода на bus.gov.ru'!AX4)*100)*0.2</f>
        <v>19.591836734693878</v>
      </c>
      <c r="E5" s="25">
        <f t="shared" si="0"/>
        <v>97.052154195011354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A6" s="3" t="str">
        <f>'Данные для ввода на bus.gov.ru'!D5</f>
        <v>Алтайская общеобразовательная школа-интернат</v>
      </c>
      <c r="B6" s="25">
        <f>(('Данные для ввода на bus.gov.ru'!AQ5/'Данные для ввода на bus.gov.ru'!AR5)*100)*0.4</f>
        <v>35.714285714285715</v>
      </c>
      <c r="C6" s="21">
        <f>(('Данные для ввода на bus.gov.ru'!AT5/'Данные для ввода на bus.gov.ru'!AU5)*100)*0.4</f>
        <v>37.857142857142854</v>
      </c>
      <c r="D6" s="25">
        <f>(('Данные для ввода на bus.gov.ru'!AW5/'Данные для ввода на bus.gov.ru'!AX5)*100)*0.2</f>
        <v>19.487179487179489</v>
      </c>
      <c r="E6" s="25">
        <f t="shared" si="0"/>
        <v>93.058608058608058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A7" s="3" t="str">
        <f>'Данные для ввода на bus.gov.ru'!D6</f>
        <v>Барнаульская общеобразовательная школа № 2</v>
      </c>
      <c r="B7" s="25">
        <f>(('Данные для ввода на bus.gov.ru'!AQ6/'Данные для ввода на bus.gov.ru'!AR6)*100)*0.4</f>
        <v>40</v>
      </c>
      <c r="C7" s="21">
        <f>(('Данные для ввода на bus.gov.ru'!AT6/'Данные для ввода на bus.gov.ru'!AU6)*100)*0.4</f>
        <v>40</v>
      </c>
      <c r="D7" s="25">
        <f>(('Данные для ввода на bus.gov.ru'!AW6/'Данные для ввода на bus.gov.ru'!AX6)*100)*0.2</f>
        <v>20</v>
      </c>
      <c r="E7" s="25">
        <f t="shared" si="0"/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A8" s="3" t="str">
        <f>'Данные для ввода на bus.gov.ru'!D7</f>
        <v>Барнаульская общеобразовательная школа-интернат № 1</v>
      </c>
      <c r="B8" s="25">
        <f>(('Данные для ввода на bus.gov.ru'!AQ7/'Данные для ввода на bus.gov.ru'!AR7)*100)*0.4</f>
        <v>40</v>
      </c>
      <c r="C8" s="21">
        <f>(('Данные для ввода на bus.gov.ru'!AT7/'Данные для ввода на bus.gov.ru'!AU7)*100)*0.4</f>
        <v>40</v>
      </c>
      <c r="D8" s="25">
        <f>(('Данные для ввода на bus.gov.ru'!AW7/'Данные для ввода на bus.gov.ru'!AX7)*100)*0.2</f>
        <v>20</v>
      </c>
      <c r="E8" s="25">
        <f t="shared" si="0"/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A9" s="3" t="str">
        <f>'Данные для ввода на bus.gov.ru'!D8</f>
        <v>Барнаульская общеобразовательная школа-интернат № 3</v>
      </c>
      <c r="B9" s="25">
        <f>(('Данные для ввода на bus.gov.ru'!AQ8/'Данные для ввода на bus.gov.ru'!AR8)*100)*0.4</f>
        <v>40</v>
      </c>
      <c r="C9" s="21">
        <f>(('Данные для ввода на bus.gov.ru'!AT8/'Данные для ввода на bus.gov.ru'!AU8)*100)*0.4</f>
        <v>40</v>
      </c>
      <c r="D9" s="25">
        <f>(('Данные для ввода на bus.gov.ru'!AW8/'Данные для ввода на bus.gov.ru'!AX8)*100)*0.2</f>
        <v>19.487179487179489</v>
      </c>
      <c r="E9" s="25">
        <f t="shared" si="0"/>
        <v>99.487179487179489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A10" s="3" t="str">
        <f>'Данные для ввода на bus.gov.ru'!D9</f>
        <v>Барнаульская общеобразовательная школа-интернат № 4</v>
      </c>
      <c r="B10" s="25">
        <f>(('Данные для ввода на bus.gov.ru'!AQ9/'Данные для ввода на bus.gov.ru'!AR9)*100)*0.4</f>
        <v>40</v>
      </c>
      <c r="C10" s="21">
        <f>(('Данные для ввода на bus.gov.ru'!AT9/'Данные для ввода на bus.gov.ru'!AU9)*100)*0.4</f>
        <v>40</v>
      </c>
      <c r="D10" s="25">
        <f>(('Данные для ввода на bus.gov.ru'!AW9/'Данные для ввода на bus.gov.ru'!AX9)*100)*0.2</f>
        <v>20</v>
      </c>
      <c r="E10" s="25">
        <f t="shared" si="0"/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A11" s="3" t="str">
        <f>'Данные для ввода на bus.gov.ru'!D10</f>
        <v>Барнаульская общеобразовательная школа-интернат № 5</v>
      </c>
      <c r="B11" s="25">
        <f>(('Данные для ввода на bus.gov.ru'!AQ10/'Данные для ввода на bus.gov.ru'!AR10)*100)*0.4</f>
        <v>37.798165137614681</v>
      </c>
      <c r="C11" s="21">
        <f>(('Данные для ввода на bus.gov.ru'!AT10/'Данные для ввода на bus.gov.ru'!AU10)*100)*0.4</f>
        <v>39.26605504587156</v>
      </c>
      <c r="D11" s="25">
        <f>(('Данные для ввода на bus.gov.ru'!AW10/'Данные для ввода на bus.gov.ru'!AX10)*100)*0.2</f>
        <v>19.746835443037977</v>
      </c>
      <c r="E11" s="25">
        <f t="shared" si="0"/>
        <v>96.811055626524222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A12" s="3" t="str">
        <f>'Данные для ввода на bus.gov.ru'!D11</f>
        <v>Барнаульская общеобразовательная школа-интернат № 6</v>
      </c>
      <c r="B12" s="25">
        <f>(('Данные для ввода на bus.gov.ru'!AQ11/'Данные для ввода на bus.gov.ru'!AR11)*100)*0.4</f>
        <v>39.428571428571438</v>
      </c>
      <c r="C12" s="21">
        <f>(('Данные для ввода на bus.gov.ru'!AT11/'Данные для ввода на bus.gov.ru'!AU11)*100)*0.4</f>
        <v>38.857142857142861</v>
      </c>
      <c r="D12" s="25">
        <f>(('Данные для ввода на bus.gov.ru'!AW11/'Данные для ввода на bus.gov.ru'!AX11)*100)*0.2</f>
        <v>20</v>
      </c>
      <c r="E12" s="25">
        <f t="shared" si="0"/>
        <v>98.285714285714306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A13" s="3" t="str">
        <f>'Данные для ввода на bus.gov.ru'!D12</f>
        <v>Бийская общеобразовательная школа-интернат № 1</v>
      </c>
      <c r="B13" s="25">
        <f>(('Данные для ввода на bus.gov.ru'!AQ12/'Данные для ввода на bus.gov.ru'!AR12)*100)*0.4</f>
        <v>39.452054794520549</v>
      </c>
      <c r="C13" s="21">
        <f>(('Данные для ввода на bus.gov.ru'!AT12/'Данные для ввода на bus.gov.ru'!AU12)*100)*0.4</f>
        <v>39.452054794520549</v>
      </c>
      <c r="D13" s="25">
        <f>(('Данные для ввода на bus.gov.ru'!AW12/'Данные для ввода на bus.gov.ru'!AX12)*100)*0.2</f>
        <v>20</v>
      </c>
      <c r="E13" s="25">
        <f t="shared" si="0"/>
        <v>98.904109589041099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A14" s="3" t="str">
        <f>'Данные для ввода на bus.gov.ru'!D13</f>
        <v>Бийская общеобразовательная школа-интернат № 2</v>
      </c>
      <c r="B14" s="25">
        <f>(('Данные для ввода на bus.gov.ru'!AQ13/'Данные для ввода на bus.gov.ru'!AR13)*100)*0.4</f>
        <v>39.540229885057471</v>
      </c>
      <c r="C14" s="21">
        <f>(('Данные для ввода на bus.gov.ru'!AT13/'Данные для ввода на bus.gov.ru'!AU13)*100)*0.4</f>
        <v>40</v>
      </c>
      <c r="D14" s="25">
        <f>(('Данные для ввода на bus.gov.ru'!AW13/'Данные для ввода на bus.gov.ru'!AX13)*100)*0.2</f>
        <v>19.759036144578314</v>
      </c>
      <c r="E14" s="25">
        <f t="shared" si="0"/>
        <v>99.299266029635788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A15" s="3" t="str">
        <f>'Данные для ввода на bus.gov.ru'!D14</f>
        <v>Бийская общеобразовательная школа-интернат № 3</v>
      </c>
      <c r="B15" s="25">
        <f>(('Данные для ввода на bus.gov.ru'!AQ14/'Данные для ввода на bus.gov.ru'!AR14)*100)*0.4</f>
        <v>39.466666666666669</v>
      </c>
      <c r="C15" s="21">
        <f>(('Данные для ввода на bus.gov.ru'!AT14/'Данные для ввода на bus.gov.ru'!AU14)*100)*0.4</f>
        <v>40</v>
      </c>
      <c r="D15" s="25">
        <f>(('Данные для ввода на bus.gov.ru'!AW14/'Данные для ввода на bus.gov.ru'!AX14)*100)*0.2</f>
        <v>19.682539682539684</v>
      </c>
      <c r="E15" s="25">
        <f t="shared" si="0"/>
        <v>99.149206349206352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A16" s="3" t="str">
        <f>'Данные для ввода на bus.gov.ru'!D15</f>
        <v>Благовещенская общеобразовательная школа-интернат</v>
      </c>
      <c r="B16" s="25">
        <f>(('Данные для ввода на bus.gov.ru'!AQ15/'Данные для ввода на bus.gov.ru'!AR15)*100)*0.4</f>
        <v>40</v>
      </c>
      <c r="C16" s="21">
        <f>(('Данные для ввода на bus.gov.ru'!AT15/'Данные для ввода на bus.gov.ru'!AU15)*100)*0.4</f>
        <v>40</v>
      </c>
      <c r="D16" s="25">
        <f>(('Данные для ввода на bus.gov.ru'!AW15/'Данные для ввода на bus.gov.ru'!AX15)*100)*0.2</f>
        <v>20</v>
      </c>
      <c r="E16" s="25">
        <f t="shared" si="0"/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1:26" ht="15.75" customHeight="1" x14ac:dyDescent="0.2">
      <c r="A17" s="3" t="str">
        <f>'Данные для ввода на bus.gov.ru'!D16</f>
        <v>Воеводская общеобразовательная школа-интернат</v>
      </c>
      <c r="B17" s="25">
        <f>(('Данные для ввода на bus.gov.ru'!AQ16/'Данные для ввода на bus.gov.ru'!AR16)*100)*0.4</f>
        <v>37.41935483870968</v>
      </c>
      <c r="C17" s="21">
        <f>(('Данные для ввода на bus.gov.ru'!AT16/'Данные для ввода на bus.gov.ru'!AU16)*100)*0.4</f>
        <v>38.709677419354847</v>
      </c>
      <c r="D17" s="25">
        <f>(('Данные для ввода на bus.gov.ru'!AW16/'Данные для ввода на bus.gov.ru'!AX16)*100)*0.2</f>
        <v>19.230769230769234</v>
      </c>
      <c r="E17" s="25">
        <f t="shared" si="0"/>
        <v>95.359801488833767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1:26" ht="15.75" customHeight="1" x14ac:dyDescent="0.2">
      <c r="A18" s="3" t="str">
        <f>'Данные для ввода на bus.gov.ru'!D17</f>
        <v>Завьяловская общеобразовательная школа-интернат</v>
      </c>
      <c r="B18" s="25">
        <f>(('Данные для ввода на bus.gov.ru'!AQ17/'Данные для ввода на bus.gov.ru'!AR17)*100)*0.4</f>
        <v>40</v>
      </c>
      <c r="C18" s="21">
        <f>(('Данные для ввода на bus.gov.ru'!AT17/'Данные для ввода на bus.gov.ru'!AU17)*100)*0.4</f>
        <v>40</v>
      </c>
      <c r="D18" s="25">
        <f>(('Данные для ввода на bus.gov.ru'!AW17/'Данные для ввода на bus.gov.ru'!AX17)*100)*0.2</f>
        <v>20</v>
      </c>
      <c r="E18" s="25">
        <f t="shared" si="0"/>
        <v>100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1:26" ht="15.75" customHeight="1" x14ac:dyDescent="0.2">
      <c r="A19" s="3" t="str">
        <f>'Данные для ввода на bus.gov.ru'!D18</f>
        <v>Заринская общеобразовательная школа-интернат</v>
      </c>
      <c r="B19" s="25">
        <f>(('Данные для ввода на bus.gov.ru'!AQ18/'Данные для ввода на bus.gov.ru'!AR18)*100)*0.4</f>
        <v>38.18181818181818</v>
      </c>
      <c r="C19" s="21">
        <f>(('Данные для ввода на bus.gov.ru'!AT18/'Данные для ввода на bus.gov.ru'!AU18)*100)*0.4</f>
        <v>38.18181818181818</v>
      </c>
      <c r="D19" s="25">
        <f>(('Данные для ввода на bus.gov.ru'!AW18/'Данные для ввода на bus.gov.ru'!AX18)*100)*0.2</f>
        <v>20</v>
      </c>
      <c r="E19" s="25">
        <f t="shared" si="0"/>
        <v>96.36363636363636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1:26" ht="15.75" customHeight="1" x14ac:dyDescent="0.2">
      <c r="A20" s="3" t="str">
        <f>'Данные для ввода на bus.gov.ru'!D19</f>
        <v>Змеиногорская общеобразовательная школа-интернат</v>
      </c>
      <c r="B20" s="25">
        <f>(('Данные для ввода на bus.gov.ru'!AQ19/'Данные для ввода на bus.gov.ru'!AR19)*100)*0.4</f>
        <v>40</v>
      </c>
      <c r="C20" s="21">
        <f>(('Данные для ввода на bus.gov.ru'!AT19/'Данные для ввода на bus.gov.ru'!AU19)*100)*0.4</f>
        <v>40</v>
      </c>
      <c r="D20" s="25">
        <f>(('Данные для ввода на bus.gov.ru'!AW19/'Данные для ввода на bus.gov.ru'!AX19)*100)*0.2</f>
        <v>20</v>
      </c>
      <c r="E20" s="25">
        <f t="shared" si="0"/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1:26" ht="15.75" customHeight="1" x14ac:dyDescent="0.2">
      <c r="A21" s="3" t="str">
        <f>'Данные для ввода на bus.gov.ru'!D20</f>
        <v>Ключевская общеобразовательная школа-интернат</v>
      </c>
      <c r="B21" s="25">
        <f>(('Данные для ввода на bus.gov.ru'!AQ20/'Данные для ввода на bus.gov.ru'!AR20)*100)*0.4</f>
        <v>39.298245614035089</v>
      </c>
      <c r="C21" s="21">
        <f>(('Данные для ввода на bus.gov.ru'!AT20/'Данные для ввода на bus.gov.ru'!AU20)*100)*0.4</f>
        <v>38.596491228070178</v>
      </c>
      <c r="D21" s="25">
        <f>(('Данные для ввода на bus.gov.ru'!AW20/'Данные для ввода на bus.gov.ru'!AX20)*100)*0.2</f>
        <v>19.245283018867926</v>
      </c>
      <c r="E21" s="25">
        <f t="shared" si="0"/>
        <v>97.140019860973183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1:26" ht="15.75" customHeight="1" x14ac:dyDescent="0.2">
      <c r="A22" s="3" t="str">
        <f>'Данные для ввода на bus.gov.ru'!D21</f>
        <v>Кокшинская общеобразовательная школа-интернат</v>
      </c>
      <c r="B22" s="25">
        <f>(('Данные для ввода на bus.gov.ru'!AQ21/'Данные для ввода на bus.gov.ru'!AR21)*100)*0.4</f>
        <v>40</v>
      </c>
      <c r="C22" s="21">
        <f>(('Данные для ввода на bus.gov.ru'!AT21/'Данные для ввода на bus.gov.ru'!AU21)*100)*0.4</f>
        <v>40</v>
      </c>
      <c r="D22" s="25">
        <f>(('Данные для ввода на bus.gov.ru'!AW21/'Данные для ввода на bus.gov.ru'!AX21)*100)*0.2</f>
        <v>20</v>
      </c>
      <c r="E22" s="25">
        <f t="shared" si="0"/>
        <v>100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1:26" ht="15.75" customHeight="1" x14ac:dyDescent="0.2">
      <c r="A23" s="3" t="str">
        <f>'Данные для ввода на bus.gov.ru'!D22</f>
        <v>Маралихинская общеобразовательная школа-интернат</v>
      </c>
      <c r="B23" s="25">
        <f>(('Данные для ввода на bus.gov.ru'!AQ22/'Данные для ввода на bus.gov.ru'!AR22)*100)*0.4</f>
        <v>40</v>
      </c>
      <c r="C23" s="21">
        <f>(('Данные для ввода на bus.gov.ru'!AT22/'Данные для ввода на bus.gov.ru'!AU22)*100)*0.4</f>
        <v>40</v>
      </c>
      <c r="D23" s="25">
        <f>(('Данные для ввода на bus.gov.ru'!AW22/'Данные для ввода на bus.gov.ru'!AX22)*100)*0.2</f>
        <v>20</v>
      </c>
      <c r="E23" s="25">
        <f t="shared" si="0"/>
        <v>100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1:26" ht="15.75" customHeight="1" x14ac:dyDescent="0.2">
      <c r="A24" s="3" t="str">
        <f>'Данные для ввода на bus.gov.ru'!D23</f>
        <v>Михайловская общеобразовательная школа-интернат</v>
      </c>
      <c r="B24" s="25">
        <f>(('Данные для ввода на bus.gov.ru'!AQ23/'Данные для ввода на bus.gov.ru'!AR23)*100)*0.4</f>
        <v>39.047619047619051</v>
      </c>
      <c r="C24" s="21">
        <f>(('Данные для ввода на bus.gov.ru'!AT23/'Данные для ввода на bus.gov.ru'!AU23)*100)*0.4</f>
        <v>40</v>
      </c>
      <c r="D24" s="25">
        <f>(('Данные для ввода на bus.gov.ru'!AW23/'Данные для ввода на bus.gov.ru'!AX23)*100)*0.2</f>
        <v>19.428571428571431</v>
      </c>
      <c r="E24" s="25">
        <f t="shared" si="0"/>
        <v>98.476190476190482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1:26" ht="15.75" customHeight="1" x14ac:dyDescent="0.2">
      <c r="A25" s="3" t="str">
        <f>'Данные для ввода на bus.gov.ru'!D24</f>
        <v>Новоалтайская общеобразовательная школа-интернат</v>
      </c>
      <c r="B25" s="25">
        <f>(('Данные для ввода на bus.gov.ru'!AQ24/'Данные для ввода на bus.gov.ru'!AR24)*100)*0.4</f>
        <v>40</v>
      </c>
      <c r="C25" s="21">
        <f>(('Данные для ввода на bus.gov.ru'!AT24/'Данные для ввода на bus.gov.ru'!AU24)*100)*0.4</f>
        <v>40</v>
      </c>
      <c r="D25" s="25">
        <f>(('Данные для ввода на bus.gov.ru'!AW24/'Данные для ввода на bus.gov.ru'!AX24)*100)*0.2</f>
        <v>20</v>
      </c>
      <c r="E25" s="25">
        <f t="shared" si="0"/>
        <v>100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1:26" ht="15.75" customHeight="1" x14ac:dyDescent="0.2">
      <c r="A26" s="3" t="str">
        <f>'Данные для ввода на bus.gov.ru'!D25</f>
        <v>Озерская общеобразовательная школа-интернат</v>
      </c>
      <c r="B26" s="25">
        <f>(('Данные для ввода на bus.gov.ru'!AQ25/'Данные для ввода на bus.gov.ru'!AR25)*100)*0.4</f>
        <v>35.744680851063826</v>
      </c>
      <c r="C26" s="21">
        <f>(('Данные для ввода на bus.gov.ru'!AT25/'Данные для ввода на bus.gov.ru'!AU25)*100)*0.4</f>
        <v>34.893617021276604</v>
      </c>
      <c r="D26" s="25">
        <f>(('Данные для ввода на bus.gov.ru'!AW25/'Данные для ввода на bus.gov.ru'!AX25)*100)*0.2</f>
        <v>20</v>
      </c>
      <c r="E26" s="25">
        <f t="shared" si="0"/>
        <v>90.638297872340431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1:26" ht="15.75" customHeight="1" x14ac:dyDescent="0.2">
      <c r="A27" s="3" t="str">
        <f>'Данные для ввода на bus.gov.ru'!D26</f>
        <v>Павловская общеобразовательная школа-интернат</v>
      </c>
      <c r="B27" s="25">
        <f>(('Данные для ввода на bus.gov.ru'!AQ26/'Данные для ввода на bus.gov.ru'!AR26)*100)*0.4</f>
        <v>40</v>
      </c>
      <c r="C27" s="21">
        <f>(('Данные для ввода на bus.gov.ru'!AT26/'Данные для ввода на bus.gov.ru'!AU26)*100)*0.4</f>
        <v>40</v>
      </c>
      <c r="D27" s="25">
        <f>(('Данные для ввода на bus.gov.ru'!AW26/'Данные для ввода на bus.gov.ru'!AX26)*100)*0.2</f>
        <v>19.813084112149536</v>
      </c>
      <c r="E27" s="25">
        <f t="shared" si="0"/>
        <v>99.813084112149539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1:26" ht="15.75" customHeight="1" x14ac:dyDescent="0.2">
      <c r="A28" s="3" t="str">
        <f>'Данные для ввода на bus.gov.ru'!D27</f>
        <v>Петровская общеобразовательная школа-интернат</v>
      </c>
      <c r="B28" s="25">
        <f>(('Данные для ввода на bus.gov.ru'!AQ27/'Данные для ввода на bus.gov.ru'!AR27)*100)*0.4</f>
        <v>40</v>
      </c>
      <c r="C28" s="21">
        <f>(('Данные для ввода на bus.gov.ru'!AT27/'Данные для ввода на bus.gov.ru'!AU27)*100)*0.4</f>
        <v>40</v>
      </c>
      <c r="D28" s="25">
        <f>(('Данные для ввода на bus.gov.ru'!AW27/'Данные для ввода на bus.gov.ru'!AX27)*100)*0.2</f>
        <v>20</v>
      </c>
      <c r="E28" s="25">
        <f t="shared" si="0"/>
        <v>100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1:26" ht="15.75" customHeight="1" x14ac:dyDescent="0.2">
      <c r="A29" s="3" t="str">
        <f>'Данные для ввода на bus.gov.ru'!D28</f>
        <v>Ребрихинская общеобразовательная школа-интернат</v>
      </c>
      <c r="B29" s="25">
        <f>(('Данные для ввода на bus.gov.ru'!AQ28/'Данные для ввода на bus.gov.ru'!AR28)*100)*0.4</f>
        <v>40</v>
      </c>
      <c r="C29" s="21">
        <f>(('Данные для ввода на bus.gov.ru'!AT28/'Данные для ввода на bus.gov.ru'!AU28)*100)*0.4</f>
        <v>40</v>
      </c>
      <c r="D29" s="25">
        <f>(('Данные для ввода на bus.gov.ru'!AW28/'Данные для ввода на bus.gov.ru'!AX28)*100)*0.2</f>
        <v>20</v>
      </c>
      <c r="E29" s="25">
        <f t="shared" si="0"/>
        <v>100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1:26" ht="15.75" customHeight="1" x14ac:dyDescent="0.2">
      <c r="A30" s="3" t="str">
        <f>'Данные для ввода на bus.gov.ru'!D29</f>
        <v>Рубцовская общеобразовательная школа-интернат № 1</v>
      </c>
      <c r="B30" s="25">
        <f>(('Данные для ввода на bus.gov.ru'!AQ29/'Данные для ввода на bus.gov.ru'!AR29)*100)*0.4</f>
        <v>40</v>
      </c>
      <c r="C30" s="21">
        <f>(('Данные для ввода на bus.gov.ru'!AT29/'Данные для ввода на bus.gov.ru'!AU29)*100)*0.4</f>
        <v>40</v>
      </c>
      <c r="D30" s="25">
        <f>(('Данные для ввода на bus.gov.ru'!AW29/'Данные для ввода на bus.gov.ru'!AX29)*100)*0.2</f>
        <v>20</v>
      </c>
      <c r="E30" s="25">
        <f t="shared" si="0"/>
        <v>100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1:26" ht="15.75" customHeight="1" x14ac:dyDescent="0.2">
      <c r="A31" s="3" t="str">
        <f>'Данные для ввода на bus.gov.ru'!D30</f>
        <v>Рубцовская общеобразовательная школа-интернат № 2</v>
      </c>
      <c r="B31" s="25">
        <f>(('Данные для ввода на bus.gov.ru'!AQ30/'Данные для ввода на bus.gov.ru'!AR30)*100)*0.4</f>
        <v>38.309859154929576</v>
      </c>
      <c r="C31" s="21">
        <f>(('Данные для ввода на bus.gov.ru'!AT30/'Данные для ввода на bus.gov.ru'!AU30)*100)*0.4</f>
        <v>39.436619718309863</v>
      </c>
      <c r="D31" s="25">
        <f>(('Данные для ввода на bus.gov.ru'!AW30/'Данные для ввода на bus.gov.ru'!AX30)*100)*0.2</f>
        <v>19.682539682539684</v>
      </c>
      <c r="E31" s="25">
        <f t="shared" si="0"/>
        <v>97.429018555779123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1:26" ht="15.75" customHeight="1" x14ac:dyDescent="0.2">
      <c r="A32" s="3" t="str">
        <f>'Данные для ввода на bus.gov.ru'!D31</f>
        <v>Славгородская общеобразовательная школа-интернат</v>
      </c>
      <c r="B32" s="25">
        <f>(('Данные для ввода на bus.gov.ru'!AQ31/'Данные для ввода на bus.gov.ru'!AR31)*100)*0.4</f>
        <v>40</v>
      </c>
      <c r="C32" s="21">
        <f>(('Данные для ввода на bus.gov.ru'!AT31/'Данные для ввода на bus.gov.ru'!AU31)*100)*0.4</f>
        <v>40</v>
      </c>
      <c r="D32" s="25">
        <f>(('Данные для ввода на bus.gov.ru'!AW31/'Данные для ввода на bus.gov.ru'!AX31)*100)*0.2</f>
        <v>20</v>
      </c>
      <c r="E32" s="25">
        <f t="shared" si="0"/>
        <v>100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1:26" ht="15.75" customHeight="1" x14ac:dyDescent="0.2">
      <c r="A33" s="3" t="str">
        <f>'Данные для ввода на bus.gov.ru'!D32</f>
        <v>Тальменская общеобразовательная школа-интернат</v>
      </c>
      <c r="B33" s="25">
        <f>(('Данные для ввода на bus.gov.ru'!AQ32/'Данные для ввода на bus.gov.ru'!AR32)*100)*0.4</f>
        <v>39.183673469387756</v>
      </c>
      <c r="C33" s="21">
        <f>(('Данные для ввода на bus.gov.ru'!AT32/'Данные для ввода на bus.gov.ru'!AU32)*100)*0.4</f>
        <v>39.183673469387756</v>
      </c>
      <c r="D33" s="25">
        <f>(('Данные для ввода на bus.gov.ru'!AW32/'Данные для ввода на bus.gov.ru'!AX32)*100)*0.2</f>
        <v>19.024390243902442</v>
      </c>
      <c r="E33" s="25">
        <f t="shared" si="0"/>
        <v>97.391737182677957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1:26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1:26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1:26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1:26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1:26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1:26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1:26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1:26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1:26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1:26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1:26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1:26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1:26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1:26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1:26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1:26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1:26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1:26" ht="15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33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2" t="s">
        <v>189</v>
      </c>
      <c r="B1" s="23" t="s">
        <v>203</v>
      </c>
      <c r="C1" s="23" t="s">
        <v>204</v>
      </c>
      <c r="D1" s="23" t="s">
        <v>205</v>
      </c>
      <c r="E1" s="23" t="s">
        <v>193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194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Алейская общеобразовательная школа-интернат</v>
      </c>
      <c r="B3" s="25">
        <f>(('Данные для ввода на bus.gov.ru'!AZ2/'Данные для ввода на bus.gov.ru'!BA2)*100)*0.3</f>
        <v>28.762886597938145</v>
      </c>
      <c r="C3" s="25">
        <f>(('Данные для ввода на bus.gov.ru'!BC2/'Данные для ввода на bus.gov.ru'!BD2)*100)*0.2</f>
        <v>19.175257731958762</v>
      </c>
      <c r="D3" s="25">
        <f>(('Данные для ввода на bus.gov.ru'!BF2/'Данные для ввода на bus.gov.ru'!BG2)*100)*0.5</f>
        <v>47.938144329896907</v>
      </c>
      <c r="E3" s="25">
        <f t="shared" ref="E3:E33" si="0">B3+C3+D3</f>
        <v>95.876288659793815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3" t="str">
        <f>'Данные для ввода на bus.gov.ru'!D3</f>
        <v>Алтайская общеобразовательная школа № 1</v>
      </c>
      <c r="B4" s="25">
        <f>(('Данные для ввода на bus.gov.ru'!AZ3/'Данные для ввода на bus.gov.ru'!BA3)*100)*0.3</f>
        <v>27.999999999999996</v>
      </c>
      <c r="C4" s="25">
        <f>(('Данные для ввода на bus.gov.ru'!BC3/'Данные для ввода на bus.gov.ru'!BD3)*100)*0.2</f>
        <v>18.666666666666668</v>
      </c>
      <c r="D4" s="25">
        <f>(('Данные для ввода на bus.gov.ru'!BF3/'Данные для ввода на bus.gov.ru'!BG3)*100)*0.5</f>
        <v>46.666666666666664</v>
      </c>
      <c r="E4" s="25">
        <f t="shared" si="0"/>
        <v>93.333333333333329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A5" s="3" t="str">
        <f>'Данные для ввода на bus.gov.ru'!D4</f>
        <v>Алтайская общеобразовательная школа № 2</v>
      </c>
      <c r="B5" s="25">
        <f>(('Данные для ввода на bus.gov.ru'!AZ4/'Данные для ввода на bus.gov.ru'!BA4)*100)*0.3</f>
        <v>27.142857142857142</v>
      </c>
      <c r="C5" s="25">
        <f>(('Данные для ввода на bus.gov.ru'!BC4/'Данные для ввода на bus.gov.ru'!BD4)*100)*0.2</f>
        <v>19.365079365079367</v>
      </c>
      <c r="D5" s="25">
        <f>(('Данные для ввода на bus.gov.ru'!BF4/'Данные для ввода на bus.gov.ru'!BG4)*100)*0.5</f>
        <v>47.619047619047613</v>
      </c>
      <c r="E5" s="25">
        <f t="shared" si="0"/>
        <v>94.126984126984127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A6" s="3" t="str">
        <f>'Данные для ввода на bus.gov.ru'!D5</f>
        <v>Алтайская общеобразовательная школа-интернат</v>
      </c>
      <c r="B6" s="25">
        <f>(('Данные для ввода на bus.gov.ru'!AZ5/'Данные для ввода на bus.gov.ru'!BA5)*100)*0.3</f>
        <v>27.321428571428569</v>
      </c>
      <c r="C6" s="25">
        <f>(('Данные для ввода на bus.gov.ru'!BC5/'Данные для ввода на bus.gov.ru'!BD5)*100)*0.2</f>
        <v>18.928571428571427</v>
      </c>
      <c r="D6" s="25">
        <f>(('Данные для ввода на bus.gov.ru'!BF5/'Данные для ввода на bus.gov.ru'!BG5)*100)*0.5</f>
        <v>48.214285714285715</v>
      </c>
      <c r="E6" s="25">
        <f t="shared" si="0"/>
        <v>94.464285714285722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A7" s="3" t="str">
        <f>'Данные для ввода на bus.gov.ru'!D6</f>
        <v>Барнаульская общеобразовательная школа № 2</v>
      </c>
      <c r="B7" s="25">
        <f>(('Данные для ввода на bus.gov.ru'!AZ6/'Данные для ввода на bus.gov.ru'!BA6)*100)*0.3</f>
        <v>29</v>
      </c>
      <c r="C7" s="25">
        <f>(('Данные для ввода на bus.gov.ru'!BC6/'Данные для ввода на bus.gov.ru'!BD6)*100)*0.2</f>
        <v>19.333333333333336</v>
      </c>
      <c r="D7" s="25">
        <f>(('Данные для ввода на bus.gov.ru'!BF6/'Данные для ввода на bus.gov.ru'!BG6)*100)*0.5</f>
        <v>46.666666666666664</v>
      </c>
      <c r="E7" s="25">
        <f t="shared" si="0"/>
        <v>95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A8" s="3" t="str">
        <f>'Данные для ввода на bus.gov.ru'!D7</f>
        <v>Барнаульская общеобразовательная школа-интернат № 1</v>
      </c>
      <c r="B8" s="25">
        <f>(('Данные для ввода на bus.gov.ru'!AZ7/'Данные для ввода на bus.gov.ru'!BA7)*100)*0.3</f>
        <v>30</v>
      </c>
      <c r="C8" s="25">
        <f>(('Данные для ввода на bus.gov.ru'!BC7/'Данные для ввода на bus.gov.ru'!BD7)*100)*0.2</f>
        <v>20</v>
      </c>
      <c r="D8" s="25">
        <f>(('Данные для ввода на bus.gov.ru'!BF7/'Данные для ввода на bus.gov.ru'!BG7)*100)*0.5</f>
        <v>50</v>
      </c>
      <c r="E8" s="25">
        <f t="shared" si="0"/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A9" s="3" t="str">
        <f>'Данные для ввода на bus.gov.ru'!D8</f>
        <v>Барнаульская общеобразовательная школа-интернат № 3</v>
      </c>
      <c r="B9" s="25">
        <f>(('Данные для ввода на bus.gov.ru'!AZ8/'Данные для ввода на bus.gov.ru'!BA8)*100)*0.3</f>
        <v>30</v>
      </c>
      <c r="C9" s="25">
        <f>(('Данные для ввода на bus.gov.ru'!BC8/'Данные для ввода на bus.gov.ru'!BD8)*100)*0.2</f>
        <v>19.63636363636364</v>
      </c>
      <c r="D9" s="25">
        <f>(('Данные для ввода на bus.gov.ru'!BF8/'Данные для ввода на bus.gov.ru'!BG8)*100)*0.5</f>
        <v>50</v>
      </c>
      <c r="E9" s="25">
        <f t="shared" si="0"/>
        <v>99.63636363636364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A10" s="3" t="str">
        <f>'Данные для ввода на bus.gov.ru'!D9</f>
        <v>Барнаульская общеобразовательная школа-интернат № 4</v>
      </c>
      <c r="B10" s="25">
        <f>(('Данные для ввода на bus.gov.ru'!AZ9/'Данные для ввода на bus.gov.ru'!BA9)*100)*0.3</f>
        <v>29.638554216867465</v>
      </c>
      <c r="C10" s="25">
        <f>(('Данные для ввода на bus.gov.ru'!BC9/'Данные для ввода на bus.gov.ru'!BD9)*100)*0.2</f>
        <v>20</v>
      </c>
      <c r="D10" s="25">
        <f>(('Данные для ввода на bus.gov.ru'!BF9/'Данные для ввода на bus.gov.ru'!BG9)*100)*0.5</f>
        <v>49.397590361445779</v>
      </c>
      <c r="E10" s="25">
        <f t="shared" si="0"/>
        <v>99.036144578313241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A11" s="3" t="str">
        <f>'Данные для ввода на bus.gov.ru'!D10</f>
        <v>Барнаульская общеобразовательная школа-интернат № 5</v>
      </c>
      <c r="B11" s="25">
        <f>(('Данные для ввода на bus.gov.ru'!AZ10/'Данные для ввода на bus.gov.ru'!BA10)*100)*0.3</f>
        <v>28.348623853211006</v>
      </c>
      <c r="C11" s="25">
        <f>(('Данные для ввода на bus.gov.ru'!BC10/'Данные для ввода на bus.gov.ru'!BD10)*100)*0.2</f>
        <v>19.082568807339452</v>
      </c>
      <c r="D11" s="25">
        <f>(('Данные для ввода на bus.gov.ru'!BF10/'Данные для ввода на bus.gov.ru'!BG10)*100)*0.5</f>
        <v>46.788990825688074</v>
      </c>
      <c r="E11" s="25">
        <f t="shared" si="0"/>
        <v>94.22018348623854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A12" s="3" t="str">
        <f>'Данные для ввода на bus.gov.ru'!D11</f>
        <v>Барнаульская общеобразовательная школа-интернат № 6</v>
      </c>
      <c r="B12" s="25">
        <f>(('Данные для ввода на bus.gov.ru'!AZ11/'Данные для ввода на bus.gov.ru'!BA11)*100)*0.3</f>
        <v>28.714285714285715</v>
      </c>
      <c r="C12" s="25">
        <f>(('Данные для ввода на bus.gov.ru'!BC11/'Данные для ввода на bus.gov.ru'!BD11)*100)*0.2</f>
        <v>19.428571428571431</v>
      </c>
      <c r="D12" s="25">
        <f>(('Данные для ввода на bus.gov.ru'!BF11/'Данные для ввода на bus.gov.ru'!BG11)*100)*0.5</f>
        <v>48.571428571428569</v>
      </c>
      <c r="E12" s="25">
        <f t="shared" si="0"/>
        <v>96.714285714285722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A13" s="3" t="str">
        <f>'Данные для ввода на bus.gov.ru'!D12</f>
        <v>Бийская общеобразовательная школа-интернат № 1</v>
      </c>
      <c r="B13" s="25">
        <f>(('Данные для ввода на bus.gov.ru'!AZ12/'Данные для ввода на bus.gov.ru'!BA12)*100)*0.3</f>
        <v>27.945205479452053</v>
      </c>
      <c r="C13" s="25">
        <f>(('Данные для ввода на bus.gov.ru'!BC12/'Данные для ввода на bus.gov.ru'!BD12)*100)*0.2</f>
        <v>20</v>
      </c>
      <c r="D13" s="25">
        <f>(('Данные для ввода на bus.gov.ru'!BF12/'Данные для ввода на bus.gov.ru'!BG12)*100)*0.5</f>
        <v>49.315068493150683</v>
      </c>
      <c r="E13" s="25">
        <f t="shared" si="0"/>
        <v>97.260273972602732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A14" s="3" t="str">
        <f>'Данные для ввода на bus.gov.ru'!D13</f>
        <v>Бийская общеобразовательная школа-интернат № 2</v>
      </c>
      <c r="B14" s="25">
        <f>(('Данные для ввода на bus.gov.ru'!AZ13/'Данные для ввода на bus.gov.ru'!BA13)*100)*0.3</f>
        <v>29.310344827586206</v>
      </c>
      <c r="C14" s="25">
        <f>(('Данные для ввода на bus.gov.ru'!BC13/'Данные для ввода на bus.gov.ru'!BD13)*100)*0.2</f>
        <v>19.770114942528735</v>
      </c>
      <c r="D14" s="25">
        <f>(('Данные для ввода на bus.gov.ru'!BF13/'Данные для ввода на bus.gov.ru'!BG13)*100)*0.5</f>
        <v>50</v>
      </c>
      <c r="E14" s="25">
        <f t="shared" si="0"/>
        <v>99.080459770114942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A15" s="3" t="str">
        <f>'Данные для ввода на bus.gov.ru'!D14</f>
        <v>Бийская общеобразовательная школа-интернат № 3</v>
      </c>
      <c r="B15" s="25">
        <f>(('Данные для ввода на bus.gov.ru'!AZ14/'Данные для ввода на bus.gov.ru'!BA14)*100)*0.3</f>
        <v>28.400000000000002</v>
      </c>
      <c r="C15" s="25">
        <f>(('Данные для ввода на bus.gov.ru'!BC14/'Данные для ввода на bus.gov.ru'!BD14)*100)*0.2</f>
        <v>19.200000000000003</v>
      </c>
      <c r="D15" s="25">
        <f>(('Данные для ввода на bus.gov.ru'!BF14/'Данные для ввода на bus.gov.ru'!BG14)*100)*0.5</f>
        <v>49.333333333333336</v>
      </c>
      <c r="E15" s="25">
        <f t="shared" si="0"/>
        <v>96.933333333333337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A16" s="3" t="str">
        <f>'Данные для ввода на bus.gov.ru'!D15</f>
        <v>Благовещенская общеобразовательная школа-интернат</v>
      </c>
      <c r="B16" s="25">
        <f>(('Данные для ввода на bus.gov.ru'!AZ15/'Данные для ввода на bus.gov.ru'!BA15)*100)*0.3</f>
        <v>30</v>
      </c>
      <c r="C16" s="25">
        <f>(('Данные для ввода на bus.gov.ru'!BC15/'Данные для ввода на bus.gov.ru'!BD15)*100)*0.2</f>
        <v>20</v>
      </c>
      <c r="D16" s="25">
        <f>(('Данные для ввода на bus.gov.ru'!BF15/'Данные для ввода на bus.gov.ru'!BG15)*100)*0.5</f>
        <v>50</v>
      </c>
      <c r="E16" s="25">
        <f t="shared" si="0"/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1:26" ht="15.75" customHeight="1" x14ac:dyDescent="0.2">
      <c r="A17" s="3" t="str">
        <f>'Данные для ввода на bus.gov.ru'!D16</f>
        <v>Воеводская общеобразовательная школа-интернат</v>
      </c>
      <c r="B17" s="25">
        <f>(('Данные для ввода на bus.gov.ru'!AZ16/'Данные для ввода на bus.gov.ru'!BA16)*100)*0.3</f>
        <v>30</v>
      </c>
      <c r="C17" s="25">
        <f>(('Данные для ввода на bus.gov.ru'!BC16/'Данные для ввода на bus.gov.ru'!BD16)*100)*0.2</f>
        <v>20</v>
      </c>
      <c r="D17" s="25">
        <f>(('Данные для ввода на bus.gov.ru'!BF16/'Данные для ввода на bus.gov.ru'!BG16)*100)*0.5</f>
        <v>48.387096774193552</v>
      </c>
      <c r="E17" s="25">
        <f t="shared" si="0"/>
        <v>98.387096774193552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1:26" ht="15.75" customHeight="1" x14ac:dyDescent="0.2">
      <c r="A18" s="3" t="str">
        <f>'Данные для ввода на bus.gov.ru'!D17</f>
        <v>Завьяловская общеобразовательная школа-интернат</v>
      </c>
      <c r="B18" s="25">
        <f>(('Данные для ввода на bus.gov.ru'!AZ17/'Данные для ввода на bus.gov.ru'!BA17)*100)*0.3</f>
        <v>30</v>
      </c>
      <c r="C18" s="25">
        <f>(('Данные для ввода на bus.gov.ru'!BC17/'Данные для ввода на bus.gov.ru'!BD17)*100)*0.2</f>
        <v>20</v>
      </c>
      <c r="D18" s="25">
        <f>(('Данные для ввода на bus.gov.ru'!BF17/'Данные для ввода на bus.gov.ru'!BG17)*100)*0.5</f>
        <v>50</v>
      </c>
      <c r="E18" s="25">
        <f t="shared" si="0"/>
        <v>100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1:26" ht="15.75" customHeight="1" x14ac:dyDescent="0.2">
      <c r="A19" s="3" t="str">
        <f>'Данные для ввода на bus.gov.ru'!D18</f>
        <v>Заринская общеобразовательная школа-интернат</v>
      </c>
      <c r="B19" s="25">
        <f>(('Данные для ввода на bus.gov.ru'!AZ18/'Данные для ввода на bus.gov.ru'!BA18)*100)*0.3</f>
        <v>26.818181818181817</v>
      </c>
      <c r="C19" s="25">
        <f>(('Данные для ввода на bus.gov.ru'!BC18/'Данные для ввода на bus.gov.ru'!BD18)*100)*0.2</f>
        <v>19.696969696969699</v>
      </c>
      <c r="D19" s="25">
        <f>(('Данные для ввода на bus.gov.ru'!BF18/'Данные для ввода на bus.gov.ru'!BG18)*100)*0.5</f>
        <v>47.727272727272727</v>
      </c>
      <c r="E19" s="25">
        <f t="shared" si="0"/>
        <v>94.242424242424249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1:26" ht="15.75" customHeight="1" x14ac:dyDescent="0.2">
      <c r="A20" s="3" t="str">
        <f>'Данные для ввода на bus.gov.ru'!D19</f>
        <v>Змеиногорская общеобразовательная школа-интернат</v>
      </c>
      <c r="B20" s="25">
        <f>(('Данные для ввода на bus.gov.ru'!AZ19/'Данные для ввода на bus.gov.ru'!BA19)*100)*0.3</f>
        <v>29.788732394366196</v>
      </c>
      <c r="C20" s="25">
        <f>(('Данные для ввода на bus.gov.ru'!BC19/'Данные для ввода на bus.gov.ru'!BD19)*100)*0.2</f>
        <v>20</v>
      </c>
      <c r="D20" s="25">
        <f>(('Данные для ввода на bus.gov.ru'!BF19/'Данные для ввода на bus.gov.ru'!BG19)*100)*0.5</f>
        <v>50</v>
      </c>
      <c r="E20" s="25">
        <f t="shared" si="0"/>
        <v>99.788732394366193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1:26" ht="15.75" customHeight="1" x14ac:dyDescent="0.2">
      <c r="A21" s="3" t="str">
        <f>'Данные для ввода на bus.gov.ru'!D20</f>
        <v>Ключевская общеобразовательная школа-интернат</v>
      </c>
      <c r="B21" s="25">
        <f>(('Данные для ввода на bus.gov.ru'!AZ20/'Данные для ввода на bus.gov.ru'!BA20)*100)*0.3</f>
        <v>29.473684210526311</v>
      </c>
      <c r="C21" s="25">
        <f>(('Данные для ввода на bus.gov.ru'!BC20/'Данные для ввода на bus.gov.ru'!BD20)*100)*0.2</f>
        <v>19.649122807017545</v>
      </c>
      <c r="D21" s="25">
        <f>(('Данные для ввода на bus.gov.ru'!BF20/'Данные для ввода на bus.gov.ru'!BG20)*100)*0.5</f>
        <v>49.122807017543856</v>
      </c>
      <c r="E21" s="25">
        <f t="shared" si="0"/>
        <v>98.245614035087712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1:26" ht="15.75" customHeight="1" x14ac:dyDescent="0.2">
      <c r="A22" s="3" t="str">
        <f>'Данные для ввода на bus.gov.ru'!D21</f>
        <v>Кокшинская общеобразовательная школа-интернат</v>
      </c>
      <c r="B22" s="25">
        <f>(('Данные для ввода на bus.gov.ru'!AZ21/'Данные для ввода на bus.gov.ru'!BA21)*100)*0.3</f>
        <v>30</v>
      </c>
      <c r="C22" s="25">
        <f>(('Данные для ввода на bus.gov.ru'!BC21/'Данные для ввода на bus.gov.ru'!BD21)*100)*0.2</f>
        <v>20</v>
      </c>
      <c r="D22" s="25">
        <f>(('Данные для ввода на bus.gov.ru'!BF21/'Данные для ввода на bus.gov.ru'!BG21)*100)*0.5</f>
        <v>50</v>
      </c>
      <c r="E22" s="25">
        <f t="shared" si="0"/>
        <v>100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1:26" ht="15.75" customHeight="1" x14ac:dyDescent="0.2">
      <c r="A23" s="3" t="str">
        <f>'Данные для ввода на bus.gov.ru'!D22</f>
        <v>Маралихинская общеобразовательная школа-интернат</v>
      </c>
      <c r="B23" s="25">
        <f>(('Данные для ввода на bus.gov.ru'!AZ22/'Данные для ввода на bus.gov.ru'!BA22)*100)*0.3</f>
        <v>30</v>
      </c>
      <c r="C23" s="25">
        <f>(('Данные для ввода на bus.gov.ru'!BC22/'Данные для ввода на bus.gov.ru'!BD22)*100)*0.2</f>
        <v>20</v>
      </c>
      <c r="D23" s="25">
        <f>(('Данные для ввода на bus.gov.ru'!BF22/'Данные для ввода на bus.gov.ru'!BG22)*100)*0.5</f>
        <v>50</v>
      </c>
      <c r="E23" s="25">
        <f t="shared" si="0"/>
        <v>100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1:26" ht="15.75" customHeight="1" x14ac:dyDescent="0.2">
      <c r="A24" s="3" t="str">
        <f>'Данные для ввода на bus.gov.ru'!D23</f>
        <v>Михайловская общеобразовательная школа-интернат</v>
      </c>
      <c r="B24" s="25">
        <f>(('Данные для ввода на bus.gov.ru'!AZ23/'Данные для ввода на bus.gov.ru'!BA23)*100)*0.3</f>
        <v>29.285714285714285</v>
      </c>
      <c r="C24" s="25">
        <f>(('Данные для ввода на bus.gov.ru'!BC23/'Данные для ввода на bus.gov.ru'!BD23)*100)*0.2</f>
        <v>19.047619047619047</v>
      </c>
      <c r="D24" s="25">
        <f>(('Данные для ввода на bus.gov.ru'!BF23/'Данные для ввода на bus.gov.ru'!BG23)*100)*0.5</f>
        <v>48.80952380952381</v>
      </c>
      <c r="E24" s="25">
        <f t="shared" si="0"/>
        <v>97.142857142857139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1:26" ht="15.75" customHeight="1" x14ac:dyDescent="0.2">
      <c r="A25" s="3" t="str">
        <f>'Данные для ввода на bus.gov.ru'!D24</f>
        <v>Новоалтайская общеобразовательная школа-интернат</v>
      </c>
      <c r="B25" s="25">
        <f>(('Данные для ввода на bus.gov.ru'!AZ24/'Данные для ввода на bus.gov.ru'!BA24)*100)*0.3</f>
        <v>30</v>
      </c>
      <c r="C25" s="25">
        <f>(('Данные для ввода на bus.gov.ru'!BC24/'Данные для ввода на bus.gov.ru'!BD24)*100)*0.2</f>
        <v>20</v>
      </c>
      <c r="D25" s="25">
        <f>(('Данные для ввода на bus.gov.ru'!BF24/'Данные для ввода на bus.gov.ru'!BG24)*100)*0.5</f>
        <v>50</v>
      </c>
      <c r="E25" s="25">
        <f t="shared" si="0"/>
        <v>100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1:26" ht="15.75" customHeight="1" x14ac:dyDescent="0.2">
      <c r="A26" s="3" t="str">
        <f>'Данные для ввода на bus.gov.ru'!D25</f>
        <v>Озерская общеобразовательная школа-интернат</v>
      </c>
      <c r="B26" s="25">
        <f>(('Данные для ввода на bus.gov.ru'!AZ25/'Данные для ввода на bus.gov.ru'!BA25)*100)*0.3</f>
        <v>26.808510638297872</v>
      </c>
      <c r="C26" s="25">
        <f>(('Данные для ввода на bus.gov.ru'!BC25/'Данные для ввода на bus.gov.ru'!BD25)*100)*0.2</f>
        <v>19.148936170212767</v>
      </c>
      <c r="D26" s="25">
        <f>(('Данные для ввода на bus.gov.ru'!BF25/'Данные для ввода на bus.gov.ru'!BG25)*100)*0.5</f>
        <v>45.744680851063826</v>
      </c>
      <c r="E26" s="25">
        <f t="shared" si="0"/>
        <v>91.702127659574472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1:26" ht="15.75" customHeight="1" x14ac:dyDescent="0.2">
      <c r="A27" s="3" t="str">
        <f>'Данные для ввода на bus.gov.ru'!D26</f>
        <v>Павловская общеобразовательная школа-интернат</v>
      </c>
      <c r="B27" s="25">
        <f>(('Данные для ввода на bus.gov.ru'!AZ26/'Данные для ввода на bus.gov.ru'!BA26)*100)*0.3</f>
        <v>29.743589743589745</v>
      </c>
      <c r="C27" s="25">
        <f>(('Данные для ввода на bus.gov.ru'!BC26/'Данные для ввода на bus.gov.ru'!BD26)*100)*0.2</f>
        <v>20</v>
      </c>
      <c r="D27" s="25">
        <f>(('Данные для ввода на bus.gov.ru'!BF26/'Данные для ввода на bus.gov.ru'!BG26)*100)*0.5</f>
        <v>50</v>
      </c>
      <c r="E27" s="25">
        <f t="shared" si="0"/>
        <v>99.743589743589752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1:26" ht="15.75" customHeight="1" x14ac:dyDescent="0.2">
      <c r="A28" s="3" t="str">
        <f>'Данные для ввода на bus.gov.ru'!D27</f>
        <v>Петровская общеобразовательная школа-интернат</v>
      </c>
      <c r="B28" s="25">
        <f>(('Данные для ввода на bus.gov.ru'!AZ27/'Данные для ввода на bus.gov.ru'!BA27)*100)*0.3</f>
        <v>30</v>
      </c>
      <c r="C28" s="25">
        <f>(('Данные для ввода на bus.gov.ru'!BC27/'Данные для ввода на bus.gov.ru'!BD27)*100)*0.2</f>
        <v>20</v>
      </c>
      <c r="D28" s="25">
        <f>(('Данные для ввода на bus.gov.ru'!BF27/'Данные для ввода на bus.gov.ru'!BG27)*100)*0.5</f>
        <v>50</v>
      </c>
      <c r="E28" s="25">
        <f t="shared" si="0"/>
        <v>100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1:26" ht="15.75" customHeight="1" x14ac:dyDescent="0.2">
      <c r="A29" s="3" t="str">
        <f>'Данные для ввода на bus.gov.ru'!D28</f>
        <v>Ребрихинская общеобразовательная школа-интернат</v>
      </c>
      <c r="B29" s="25">
        <f>(('Данные для ввода на bus.gov.ru'!AZ28/'Данные для ввода на bus.gov.ru'!BA28)*100)*0.3</f>
        <v>28.5</v>
      </c>
      <c r="C29" s="25">
        <f>(('Данные для ввода на bus.gov.ru'!BC28/'Данные для ввода на bus.gov.ru'!BD28)*100)*0.2</f>
        <v>19.5</v>
      </c>
      <c r="D29" s="25">
        <f>(('Данные для ввода на bus.gov.ru'!BF28/'Данные для ввода на bus.gov.ru'!BG28)*100)*0.5</f>
        <v>50</v>
      </c>
      <c r="E29" s="25">
        <f t="shared" si="0"/>
        <v>98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1:26" ht="15.75" customHeight="1" x14ac:dyDescent="0.2">
      <c r="A30" s="3" t="str">
        <f>'Данные для ввода на bus.gov.ru'!D29</f>
        <v>Рубцовская общеобразовательная школа-интернат № 1</v>
      </c>
      <c r="B30" s="25">
        <f>(('Данные для ввода на bus.gov.ru'!AZ29/'Данные для ввода на bus.gov.ru'!BA29)*100)*0.3</f>
        <v>30</v>
      </c>
      <c r="C30" s="25">
        <f>(('Данные для ввода на bus.gov.ru'!BC29/'Данные для ввода на bus.gov.ru'!BD29)*100)*0.2</f>
        <v>19.746835443037977</v>
      </c>
      <c r="D30" s="25">
        <f>(('Данные для ввода на bus.gov.ru'!BF29/'Данные для ввода на bus.gov.ru'!BG29)*100)*0.5</f>
        <v>50</v>
      </c>
      <c r="E30" s="25">
        <f t="shared" si="0"/>
        <v>99.74683544303798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1:26" ht="15.75" customHeight="1" x14ac:dyDescent="0.2">
      <c r="A31" s="3" t="str">
        <f>'Данные для ввода на bus.gov.ru'!D30</f>
        <v>Рубцовская общеобразовательная школа-интернат № 2</v>
      </c>
      <c r="B31" s="25">
        <f>(('Данные для ввода на bus.gov.ru'!AZ30/'Данные для ввода на bus.gov.ru'!BA30)*100)*0.3</f>
        <v>29.154929577464788</v>
      </c>
      <c r="C31" s="25">
        <f>(('Данные для ввода на bus.gov.ru'!BC30/'Данные для ввода на bus.gov.ru'!BD30)*100)*0.2</f>
        <v>19.718309859154932</v>
      </c>
      <c r="D31" s="25">
        <f>(('Данные для ввода на bus.gov.ru'!BF30/'Данные для ввода на bus.gov.ru'!BG30)*100)*0.5</f>
        <v>49.295774647887328</v>
      </c>
      <c r="E31" s="25">
        <f t="shared" si="0"/>
        <v>98.16901408450704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1:26" ht="15.75" customHeight="1" x14ac:dyDescent="0.2">
      <c r="A32" s="3" t="str">
        <f>'Данные для ввода на bus.gov.ru'!D31</f>
        <v>Славгородская общеобразовательная школа-интернат</v>
      </c>
      <c r="B32" s="25">
        <f>(('Данные для ввода на bus.gov.ru'!AZ31/'Данные для ввода на bus.gov.ru'!BA31)*100)*0.3</f>
        <v>30</v>
      </c>
      <c r="C32" s="25">
        <f>(('Данные для ввода на bus.gov.ru'!BC31/'Данные для ввода на bus.gov.ru'!BD31)*100)*0.2</f>
        <v>20</v>
      </c>
      <c r="D32" s="25">
        <f>(('Данные для ввода на bus.gov.ru'!BF31/'Данные для ввода на bus.gov.ru'!BG31)*100)*0.5</f>
        <v>50</v>
      </c>
      <c r="E32" s="25">
        <f t="shared" si="0"/>
        <v>100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1:26" ht="15.75" customHeight="1" x14ac:dyDescent="0.2">
      <c r="A33" s="3" t="str">
        <f>'Данные для ввода на bus.gov.ru'!D32</f>
        <v>Тальменская общеобразовательная школа-интернат</v>
      </c>
      <c r="B33" s="25">
        <f>(('Данные для ввода на bus.gov.ru'!AZ32/'Данные для ввода на bus.gov.ru'!BA32)*100)*0.3</f>
        <v>28.163265306122447</v>
      </c>
      <c r="C33" s="25">
        <f>(('Данные для ввода на bus.gov.ru'!BC32/'Данные для ввода на bus.gov.ru'!BD32)*100)*0.2</f>
        <v>18.367346938775512</v>
      </c>
      <c r="D33" s="25">
        <f>(('Данные для ввода на bus.gov.ru'!BF32/'Данные для ввода на bus.gov.ru'!BG32)*100)*0.5</f>
        <v>47.959183673469383</v>
      </c>
      <c r="E33" s="25">
        <f t="shared" si="0"/>
        <v>94.489795918367349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1:26" ht="15.75" customHeight="1" x14ac:dyDescent="0.2">
      <c r="A34" s="2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1:26" ht="15.75" customHeight="1" x14ac:dyDescent="0.2">
      <c r="A35" s="2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1:26" ht="15.75" customHeight="1" x14ac:dyDescent="0.2">
      <c r="A36" s="2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1:26" ht="15.75" customHeight="1" x14ac:dyDescent="0.2">
      <c r="A37" s="2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1:26" ht="15.75" customHeight="1" x14ac:dyDescent="0.2">
      <c r="A38" s="2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1:26" ht="15.75" customHeight="1" x14ac:dyDescent="0.2">
      <c r="A39" s="2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1:26" ht="15.75" customHeight="1" x14ac:dyDescent="0.2">
      <c r="A40" s="2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1:26" ht="15.75" customHeight="1" x14ac:dyDescent="0.2">
      <c r="A41" s="2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1:26" ht="15.75" customHeight="1" x14ac:dyDescent="0.2">
      <c r="A42" s="2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1:26" ht="15.75" customHeight="1" x14ac:dyDescent="0.2">
      <c r="A43" s="2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1:26" ht="15.75" customHeight="1" x14ac:dyDescent="0.2">
      <c r="A44" s="2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1:26" ht="15.75" customHeight="1" x14ac:dyDescent="0.2">
      <c r="A45" s="2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1:26" ht="15.75" customHeight="1" x14ac:dyDescent="0.2">
      <c r="A46" s="2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1:26" ht="15.75" customHeight="1" x14ac:dyDescent="0.2">
      <c r="A47" s="2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1:26" ht="15.75" customHeight="1" x14ac:dyDescent="0.2">
      <c r="A48" s="2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1:26" ht="15.75" customHeight="1" x14ac:dyDescent="0.2">
      <c r="A49" s="2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1:26" ht="15.75" customHeight="1" x14ac:dyDescent="0.2">
      <c r="A50" s="2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1:26" ht="15.75" customHeight="1" x14ac:dyDescent="0.2">
      <c r="A51" s="2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1:26" ht="15.75" customHeight="1" x14ac:dyDescent="0.2">
      <c r="A52" s="2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1:26" ht="15.75" customHeight="1" x14ac:dyDescent="0.2">
      <c r="A53" s="2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1:26" ht="15.75" customHeight="1" x14ac:dyDescent="0.2">
      <c r="A54" s="2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1:26" ht="15.75" customHeight="1" x14ac:dyDescent="0.2">
      <c r="A55" s="2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1:26" ht="15.75" customHeight="1" x14ac:dyDescent="0.2">
      <c r="A56" s="2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1:26" ht="15.75" customHeight="1" x14ac:dyDescent="0.2">
      <c r="A57" s="2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1:26" ht="15.75" customHeight="1" x14ac:dyDescent="0.2">
      <c r="A58" s="2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1:26" ht="15.75" customHeight="1" x14ac:dyDescent="0.2">
      <c r="A59" s="2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1:26" ht="15.75" customHeight="1" x14ac:dyDescent="0.2">
      <c r="A60" s="2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1:26" ht="15.75" customHeight="1" x14ac:dyDescent="0.2">
      <c r="A61" s="2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1:26" ht="15.75" customHeight="1" x14ac:dyDescent="0.2">
      <c r="A62" s="2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1:26" ht="15.75" customHeight="1" x14ac:dyDescent="0.2">
      <c r="A63" s="2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1:26" ht="15.75" customHeight="1" x14ac:dyDescent="0.2">
      <c r="A64" s="2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1:26" ht="15.75" customHeight="1" x14ac:dyDescent="0.2">
      <c r="A65" s="2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1:26" ht="15.75" customHeight="1" x14ac:dyDescent="0.2">
      <c r="A66" s="2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1:26" ht="15.75" customHeight="1" x14ac:dyDescent="0.2">
      <c r="A67" s="2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1:26" ht="15.75" customHeight="1" x14ac:dyDescent="0.2">
      <c r="A68" s="2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1:26" ht="15.75" customHeight="1" x14ac:dyDescent="0.2">
      <c r="A69" s="2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1:26" ht="15.75" customHeight="1" x14ac:dyDescent="0.2">
      <c r="A70" s="2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1:26" ht="15.75" customHeight="1" x14ac:dyDescent="0.2">
      <c r="A71" s="2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1:26" ht="15.75" customHeight="1" x14ac:dyDescent="0.2">
      <c r="A72" s="2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1:26" ht="15.75" customHeight="1" x14ac:dyDescent="0.2">
      <c r="A73" s="2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1:26" ht="15.75" customHeight="1" x14ac:dyDescent="0.2">
      <c r="A74" s="2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1:26" ht="15.75" customHeight="1" x14ac:dyDescent="0.2">
      <c r="A75" s="2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1:26" ht="15.75" customHeight="1" x14ac:dyDescent="0.2">
      <c r="A76" s="2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1:26" ht="15.75" customHeight="1" x14ac:dyDescent="0.2">
      <c r="A77" s="2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1:26" ht="15.75" customHeight="1" x14ac:dyDescent="0.2">
      <c r="A78" s="2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1:26" ht="15.75" customHeight="1" x14ac:dyDescent="0.2">
      <c r="A79" s="2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1:26" ht="15.75" customHeight="1" x14ac:dyDescent="0.2">
      <c r="A80" s="2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1:26" ht="15.75" customHeight="1" x14ac:dyDescent="0.2">
      <c r="A81" s="2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1:26" ht="15.75" customHeight="1" x14ac:dyDescent="0.2">
      <c r="A82" s="2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1:26" ht="15.75" customHeight="1" x14ac:dyDescent="0.2">
      <c r="A83" s="2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1:26" ht="15.75" customHeight="1" x14ac:dyDescent="0.2">
      <c r="A84" s="2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1:26" ht="15.75" customHeight="1" x14ac:dyDescent="0.2">
      <c r="A85" s="2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1:26" ht="15.75" customHeight="1" x14ac:dyDescent="0.2">
      <c r="A86" s="2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1:26" ht="15.75" customHeight="1" x14ac:dyDescent="0.2">
      <c r="A87" s="2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1:26" ht="15.75" customHeight="1" x14ac:dyDescent="0.2">
      <c r="A88" s="2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1:26" ht="15.75" customHeight="1" x14ac:dyDescent="0.2">
      <c r="A89" s="2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1:26" ht="15.75" customHeight="1" x14ac:dyDescent="0.2">
      <c r="A90" s="2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1:26" ht="15.75" customHeight="1" x14ac:dyDescent="0.2">
      <c r="A91" s="2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1:26" ht="15.75" customHeight="1" x14ac:dyDescent="0.2">
      <c r="A92" s="2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1:26" ht="15.75" customHeight="1" x14ac:dyDescent="0.2">
      <c r="A93" s="2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1:26" ht="15.75" customHeight="1" x14ac:dyDescent="0.2">
      <c r="A94" s="2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1:26" ht="15.75" customHeight="1" x14ac:dyDescent="0.2">
      <c r="A95" s="2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1:26" ht="15.75" customHeight="1" x14ac:dyDescent="0.2">
      <c r="A96" s="2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1:26" ht="15.75" customHeight="1" x14ac:dyDescent="0.2">
      <c r="A97" s="2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1:26" ht="15.75" customHeight="1" x14ac:dyDescent="0.2">
      <c r="A98" s="2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1:26" ht="15.75" customHeight="1" x14ac:dyDescent="0.2">
      <c r="A99" s="2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1:26" ht="15.75" customHeight="1" x14ac:dyDescent="0.2">
      <c r="A100" s="2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1:26" ht="15.75" customHeight="1" x14ac:dyDescent="0.2">
      <c r="A101" s="2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1:26" ht="15.75" customHeight="1" x14ac:dyDescent="0.2">
      <c r="A102" s="2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1:26" ht="15.75" customHeight="1" x14ac:dyDescent="0.2">
      <c r="A103" s="2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1:26" ht="15.75" customHeight="1" x14ac:dyDescent="0.2">
      <c r="A104" s="2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1:26" ht="15.75" customHeight="1" x14ac:dyDescent="0.2">
      <c r="A105" s="26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1:26" ht="15.75" customHeight="1" x14ac:dyDescent="0.2">
      <c r="A106" s="2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1:26" ht="15.75" customHeight="1" x14ac:dyDescent="0.2">
      <c r="A107" s="26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1:26" ht="15.75" customHeight="1" x14ac:dyDescent="0.2">
      <c r="A108" s="2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1:26" ht="15.75" customHeight="1" x14ac:dyDescent="0.2">
      <c r="A109" s="26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1:26" ht="15.75" customHeight="1" x14ac:dyDescent="0.2">
      <c r="A110" s="2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1:26" ht="15.75" customHeight="1" x14ac:dyDescent="0.2">
      <c r="A111" s="26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1:26" ht="15.75" customHeight="1" x14ac:dyDescent="0.2">
      <c r="A112" s="26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1:26" ht="15.75" customHeight="1" x14ac:dyDescent="0.2">
      <c r="A113" s="26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1:26" ht="15.75" customHeight="1" x14ac:dyDescent="0.2">
      <c r="A114" s="26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1:26" ht="15.75" customHeight="1" x14ac:dyDescent="0.2">
      <c r="A115" s="26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1:26" ht="15.75" customHeight="1" x14ac:dyDescent="0.2">
      <c r="A116" s="26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1:26" ht="15.75" customHeight="1" x14ac:dyDescent="0.2">
      <c r="A117" s="26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1:26" ht="15.75" customHeight="1" x14ac:dyDescent="0.2">
      <c r="A118" s="26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1:26" ht="15.75" customHeight="1" x14ac:dyDescent="0.2">
      <c r="A119" s="26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1:26" ht="15.75" customHeight="1" x14ac:dyDescent="0.2">
      <c r="A120" s="26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1:26" ht="15.75" customHeight="1" x14ac:dyDescent="0.2">
      <c r="A121" s="26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1:26" ht="15.75" customHeight="1" x14ac:dyDescent="0.2">
      <c r="A122" s="26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1:26" ht="15.75" customHeight="1" x14ac:dyDescent="0.2">
      <c r="A123" s="26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1:26" ht="15.75" customHeight="1" x14ac:dyDescent="0.2">
      <c r="A124" s="26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1:26" ht="15.75" customHeight="1" x14ac:dyDescent="0.2">
      <c r="A125" s="26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1:26" ht="15.75" customHeight="1" x14ac:dyDescent="0.2">
      <c r="A126" s="26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1:26" ht="15.75" customHeight="1" x14ac:dyDescent="0.2">
      <c r="A127" s="26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1:26" ht="15.75" customHeight="1" x14ac:dyDescent="0.2">
      <c r="A128" s="26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1:26" ht="15.75" customHeight="1" x14ac:dyDescent="0.2">
      <c r="A129" s="26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1:26" ht="15.75" customHeight="1" x14ac:dyDescent="0.2">
      <c r="A130" s="26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1:26" ht="15.75" customHeight="1" x14ac:dyDescent="0.2">
      <c r="A131" s="2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1:26" ht="15.75" customHeight="1" x14ac:dyDescent="0.2">
      <c r="A132" s="26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1:26" ht="15.75" customHeight="1" x14ac:dyDescent="0.2">
      <c r="A133" s="26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1:26" ht="15.75" customHeight="1" x14ac:dyDescent="0.2">
      <c r="A134" s="26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1:26" ht="15.75" customHeight="1" x14ac:dyDescent="0.2">
      <c r="A135" s="26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1:26" ht="15.75" customHeight="1" x14ac:dyDescent="0.2">
      <c r="A136" s="26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1:26" ht="15.75" customHeight="1" x14ac:dyDescent="0.2">
      <c r="A137" s="26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1:26" ht="15.75" customHeight="1" x14ac:dyDescent="0.2">
      <c r="A138" s="26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1:26" ht="15.75" customHeight="1" x14ac:dyDescent="0.2">
      <c r="A139" s="26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1:26" ht="15.75" customHeight="1" x14ac:dyDescent="0.2">
      <c r="A140" s="26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1:26" ht="15.75" customHeight="1" x14ac:dyDescent="0.2">
      <c r="A141" s="26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1:26" ht="15.75" customHeight="1" x14ac:dyDescent="0.2">
      <c r="A142" s="26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1:26" ht="15.75" customHeight="1" x14ac:dyDescent="0.2">
      <c r="A143" s="26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1:26" ht="15.75" customHeight="1" x14ac:dyDescent="0.2">
      <c r="A144" s="26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1:26" ht="15.75" customHeight="1" x14ac:dyDescent="0.2">
      <c r="A145" s="26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1:26" ht="15.75" customHeight="1" x14ac:dyDescent="0.2">
      <c r="A146" s="26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1:26" ht="15.75" customHeight="1" x14ac:dyDescent="0.2">
      <c r="A147" s="26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1:26" ht="15.75" customHeight="1" x14ac:dyDescent="0.2">
      <c r="A148" s="26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1:26" ht="15.75" customHeight="1" x14ac:dyDescent="0.2">
      <c r="A149" s="26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1:26" ht="15.75" customHeight="1" x14ac:dyDescent="0.2">
      <c r="A150" s="26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1:26" ht="15.75" customHeight="1" x14ac:dyDescent="0.2">
      <c r="A151" s="26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1:26" ht="15.75" customHeight="1" x14ac:dyDescent="0.2">
      <c r="A152" s="26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1:26" ht="15.75" customHeight="1" x14ac:dyDescent="0.2">
      <c r="A153" s="26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1:26" ht="15.75" customHeight="1" x14ac:dyDescent="0.2">
      <c r="A154" s="26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1:26" ht="15.75" customHeight="1" x14ac:dyDescent="0.2">
      <c r="A155" s="26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1:26" ht="15.75" customHeight="1" x14ac:dyDescent="0.2">
      <c r="A156" s="26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1:26" ht="15.75" customHeight="1" x14ac:dyDescent="0.2">
      <c r="A157" s="26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1:26" ht="15.75" customHeight="1" x14ac:dyDescent="0.2">
      <c r="A158" s="26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1:26" ht="15.75" customHeight="1" x14ac:dyDescent="0.2">
      <c r="A159" s="26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1:26" ht="15.75" customHeight="1" x14ac:dyDescent="0.2">
      <c r="A160" s="26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1:26" ht="15.75" customHeight="1" x14ac:dyDescent="0.2">
      <c r="A161" s="26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1:26" ht="15.75" customHeight="1" x14ac:dyDescent="0.2">
      <c r="A162" s="26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1:26" ht="15.75" customHeight="1" x14ac:dyDescent="0.2">
      <c r="A163" s="26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1:26" ht="15.75" customHeight="1" x14ac:dyDescent="0.2">
      <c r="A164" s="26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1:26" ht="15.75" customHeight="1" x14ac:dyDescent="0.2">
      <c r="A165" s="26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1:26" ht="15.75" customHeight="1" x14ac:dyDescent="0.2">
      <c r="A166" s="26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1:26" ht="15.75" customHeight="1" x14ac:dyDescent="0.2">
      <c r="A167" s="26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1:26" ht="15.75" customHeight="1" x14ac:dyDescent="0.2">
      <c r="A168" s="26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1:26" ht="15.75" customHeight="1" x14ac:dyDescent="0.2">
      <c r="A169" s="26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1:26" ht="15.75" customHeight="1" x14ac:dyDescent="0.2">
      <c r="A170" s="26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1:26" ht="15.75" customHeight="1" x14ac:dyDescent="0.2">
      <c r="A171" s="26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1:26" ht="15.75" customHeight="1" x14ac:dyDescent="0.2">
      <c r="A172" s="26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1:26" ht="15.75" customHeight="1" x14ac:dyDescent="0.2">
      <c r="A173" s="26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1:26" ht="15.75" customHeight="1" x14ac:dyDescent="0.2">
      <c r="A174" s="26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1:26" ht="15.75" customHeight="1" x14ac:dyDescent="0.2">
      <c r="A175" s="26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1:26" ht="15.75" customHeight="1" x14ac:dyDescent="0.2">
      <c r="A176" s="26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1:26" ht="15.75" customHeight="1" x14ac:dyDescent="0.2">
      <c r="A177" s="26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1:26" ht="15.75" customHeight="1" x14ac:dyDescent="0.2">
      <c r="A178" s="26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1:26" ht="15.75" customHeight="1" x14ac:dyDescent="0.2">
      <c r="A179" s="26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1:26" ht="15.75" customHeight="1" x14ac:dyDescent="0.2">
      <c r="A180" s="26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1:26" ht="15.75" customHeight="1" x14ac:dyDescent="0.2">
      <c r="A181" s="26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1:26" ht="15.75" customHeight="1" x14ac:dyDescent="0.2">
      <c r="A182" s="26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1:26" ht="15.75" customHeight="1" x14ac:dyDescent="0.2">
      <c r="A183" s="26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1:26" ht="15.75" customHeight="1" x14ac:dyDescent="0.2">
      <c r="A184" s="26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1:26" ht="15.75" customHeight="1" x14ac:dyDescent="0.2">
      <c r="A185" s="26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1:26" ht="15.75" customHeight="1" x14ac:dyDescent="0.2">
      <c r="A186" s="2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1:26" ht="15.75" customHeight="1" x14ac:dyDescent="0.2">
      <c r="A187" s="26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1:26" ht="15.75" customHeight="1" x14ac:dyDescent="0.2">
      <c r="A188" s="26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1:26" ht="15.75" customHeight="1" x14ac:dyDescent="0.2">
      <c r="A189" s="26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1:26" ht="15.75" customHeight="1" x14ac:dyDescent="0.2">
      <c r="A190" s="26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1:26" ht="15.75" customHeight="1" x14ac:dyDescent="0.2">
      <c r="A191" s="26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1:26" ht="15.75" customHeight="1" x14ac:dyDescent="0.2">
      <c r="A192" s="26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1:26" ht="15.75" customHeight="1" x14ac:dyDescent="0.2">
      <c r="A193" s="26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1:26" ht="15.75" customHeight="1" x14ac:dyDescent="0.2">
      <c r="A194" s="26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1:26" ht="15.75" customHeight="1" x14ac:dyDescent="0.2">
      <c r="A195" s="26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1:26" ht="15.75" customHeight="1" x14ac:dyDescent="0.2">
      <c r="A196" s="26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1:26" ht="15.75" customHeight="1" x14ac:dyDescent="0.2">
      <c r="A197" s="26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1:26" ht="15.75" customHeight="1" x14ac:dyDescent="0.2">
      <c r="A198" s="26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1:26" ht="15.75" customHeight="1" x14ac:dyDescent="0.2">
      <c r="A199" s="26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1:26" ht="15.75" customHeight="1" x14ac:dyDescent="0.2">
      <c r="A200" s="26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1:26" ht="15.75" customHeight="1" x14ac:dyDescent="0.2">
      <c r="A201" s="26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1:26" ht="15.75" customHeight="1" x14ac:dyDescent="0.2">
      <c r="A202" s="26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1:26" ht="15.75" customHeight="1" x14ac:dyDescent="0.2">
      <c r="A203" s="26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1:26" ht="15.75" customHeight="1" x14ac:dyDescent="0.2">
      <c r="A204" s="26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1:26" ht="15.75" customHeight="1" x14ac:dyDescent="0.2">
      <c r="A205" s="26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1:26" ht="15.75" customHeight="1" x14ac:dyDescent="0.2">
      <c r="A206" s="26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1:26" ht="15.75" customHeight="1" x14ac:dyDescent="0.2">
      <c r="A207" s="26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1:26" ht="15.75" customHeight="1" x14ac:dyDescent="0.2">
      <c r="A208" s="26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1:26" ht="15.75" customHeight="1" x14ac:dyDescent="0.2">
      <c r="A209" s="26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1:26" ht="15.75" customHeight="1" x14ac:dyDescent="0.2">
      <c r="A210" s="26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1:26" ht="15.75" customHeight="1" x14ac:dyDescent="0.2">
      <c r="A211" s="26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1:26" ht="15.75" customHeight="1" x14ac:dyDescent="0.2">
      <c r="A212" s="26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1:26" ht="15.75" customHeight="1" x14ac:dyDescent="0.2">
      <c r="A213" s="26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1:26" ht="15.75" customHeight="1" x14ac:dyDescent="0.2">
      <c r="A214" s="26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1:26" ht="15.75" customHeight="1" x14ac:dyDescent="0.2">
      <c r="A215" s="26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1:26" ht="15.75" customHeight="1" x14ac:dyDescent="0.2">
      <c r="A216" s="26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1:26" ht="15.75" customHeight="1" x14ac:dyDescent="0.2">
      <c r="A217" s="26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1:26" ht="15.75" customHeight="1" x14ac:dyDescent="0.2">
      <c r="A218" s="26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1:26" ht="15.75" customHeight="1" x14ac:dyDescent="0.2">
      <c r="A219" s="26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1:26" ht="15.75" customHeight="1" x14ac:dyDescent="0.2">
      <c r="A220" s="26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1:26" ht="15.75" customHeight="1" x14ac:dyDescent="0.2">
      <c r="A221" s="27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">
      <c r="A222" s="27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">
      <c r="A223" s="27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">
      <c r="A224" s="27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">
      <c r="A225" s="27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">
      <c r="A226" s="27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">
      <c r="A227" s="27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">
      <c r="A228" s="27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">
      <c r="A229" s="27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">
      <c r="A230" s="27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">
      <c r="A231" s="27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">
      <c r="A232" s="27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">
      <c r="A233" s="27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">
      <c r="A234" s="27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">
      <c r="A235" s="27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">
      <c r="A236" s="27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">
      <c r="A237" s="27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">
      <c r="A238" s="27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">
      <c r="A239" s="27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">
      <c r="A240" s="27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">
      <c r="A241" s="27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">
      <c r="A242" s="27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">
      <c r="A243" s="27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">
      <c r="A244" s="27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">
      <c r="A245" s="27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">
      <c r="A246" s="27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">
      <c r="A247" s="27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">
      <c r="A248" s="27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">
      <c r="A249" s="27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">
      <c r="A250" s="27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">
      <c r="A251" s="27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">
      <c r="A252" s="27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">
      <c r="A253" s="27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">
      <c r="A254" s="27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">
      <c r="A255" s="27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">
      <c r="A256" s="27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">
      <c r="A257" s="27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">
      <c r="A258" s="27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">
      <c r="A259" s="27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">
      <c r="A260" s="27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">
      <c r="A261" s="27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">
      <c r="A262" s="27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">
      <c r="A263" s="27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">
      <c r="A264" s="27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">
      <c r="A265" s="27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">
      <c r="A266" s="27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">
      <c r="A267" s="27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">
      <c r="A268" s="27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">
      <c r="A269" s="27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">
      <c r="A270" s="27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">
      <c r="A271" s="27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">
      <c r="A272" s="27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">
      <c r="A273" s="27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">
      <c r="A274" s="27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">
      <c r="A275" s="27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">
      <c r="A276" s="27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">
      <c r="A277" s="27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">
      <c r="A278" s="27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">
      <c r="A279" s="27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">
      <c r="A280" s="27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">
      <c r="A281" s="27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">
      <c r="A282" s="27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">
      <c r="A283" s="27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">
      <c r="A284" s="27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">
      <c r="A285" s="27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">
      <c r="A286" s="27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">
      <c r="A287" s="27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">
      <c r="A288" s="27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">
      <c r="A289" s="27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">
      <c r="A290" s="27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">
      <c r="A291" s="27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">
      <c r="A292" s="27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">
      <c r="A293" s="27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">
      <c r="A294" s="27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">
      <c r="A295" s="27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">
      <c r="A296" s="27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">
      <c r="A297" s="27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">
      <c r="A298" s="27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">
      <c r="A299" s="27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">
      <c r="A300" s="27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">
      <c r="A301" s="27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">
      <c r="A302" s="27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">
      <c r="A303" s="27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">
      <c r="A304" s="27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">
      <c r="A305" s="27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">
      <c r="A306" s="27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">
      <c r="A307" s="27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">
      <c r="A308" s="27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">
      <c r="A309" s="27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">
      <c r="A310" s="27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">
      <c r="A311" s="27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">
      <c r="A312" s="27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">
      <c r="A313" s="27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">
      <c r="A314" s="27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">
      <c r="A315" s="27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">
      <c r="A316" s="27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">
      <c r="A317" s="27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">
      <c r="A318" s="27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">
      <c r="A319" s="27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">
      <c r="A320" s="27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">
      <c r="A321" s="27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">
      <c r="A322" s="27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">
      <c r="A323" s="27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">
      <c r="A324" s="27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">
      <c r="A325" s="27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">
      <c r="A326" s="27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">
      <c r="A327" s="27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">
      <c r="A328" s="27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">
      <c r="A329" s="27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">
      <c r="A330" s="27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">
      <c r="A331" s="27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">
      <c r="A332" s="27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">
      <c r="A333" s="27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">
      <c r="A334" s="27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">
      <c r="A335" s="27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">
      <c r="A336" s="27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">
      <c r="A337" s="27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">
      <c r="A338" s="27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">
      <c r="A339" s="27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">
      <c r="A340" s="27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">
      <c r="A341" s="27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">
      <c r="A342" s="27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">
      <c r="A343" s="27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">
      <c r="A344" s="27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">
      <c r="A345" s="27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">
      <c r="A346" s="27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">
      <c r="A347" s="27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">
      <c r="A348" s="27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">
      <c r="A349" s="27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">
      <c r="A350" s="27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">
      <c r="A351" s="27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">
      <c r="A352" s="27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">
      <c r="A353" s="27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">
      <c r="A354" s="27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">
      <c r="A355" s="27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">
      <c r="A356" s="27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">
      <c r="A357" s="27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">
      <c r="A358" s="27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">
      <c r="A359" s="27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">
      <c r="A360" s="27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">
      <c r="A361" s="27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">
      <c r="A362" s="27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">
      <c r="A363" s="27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">
      <c r="A364" s="27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">
      <c r="A365" s="27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">
      <c r="A366" s="27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">
      <c r="A367" s="27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">
      <c r="A368" s="27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">
      <c r="A369" s="27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">
      <c r="A370" s="27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">
      <c r="A371" s="27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">
      <c r="A372" s="27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">
      <c r="A373" s="27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">
      <c r="A374" s="27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">
      <c r="A375" s="27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">
      <c r="A376" s="27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">
      <c r="A377" s="27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">
      <c r="A378" s="27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">
      <c r="A379" s="27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">
      <c r="A380" s="27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">
      <c r="A381" s="27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">
      <c r="A382" s="27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">
      <c r="A383" s="27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">
      <c r="A384" s="27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">
      <c r="A385" s="27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">
      <c r="A386" s="27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">
      <c r="A387" s="27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">
      <c r="A388" s="27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">
      <c r="A389" s="27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">
      <c r="A390" s="27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">
      <c r="A391" s="27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">
      <c r="A392" s="27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">
      <c r="A393" s="27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">
      <c r="A394" s="27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">
      <c r="A395" s="27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">
      <c r="A396" s="27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">
      <c r="A397" s="27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">
      <c r="A398" s="27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">
      <c r="A399" s="27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">
      <c r="A400" s="27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">
      <c r="A401" s="27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">
      <c r="A402" s="27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">
      <c r="A403" s="27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">
      <c r="A404" s="27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">
      <c r="A405" s="27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">
      <c r="A406" s="27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">
      <c r="A407" s="27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">
      <c r="A408" s="27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">
      <c r="A409" s="27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">
      <c r="A410" s="27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">
      <c r="A411" s="27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">
      <c r="A412" s="27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">
      <c r="A413" s="27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">
      <c r="A414" s="27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">
      <c r="A415" s="27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">
      <c r="A416" s="27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">
      <c r="A417" s="27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">
      <c r="A418" s="27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">
      <c r="A419" s="27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">
      <c r="A420" s="27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">
      <c r="A421" s="27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">
      <c r="A422" s="27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">
      <c r="A423" s="27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">
      <c r="A424" s="27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">
      <c r="A425" s="27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">
      <c r="A426" s="27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">
      <c r="A427" s="27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">
      <c r="A428" s="27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">
      <c r="A429" s="27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">
      <c r="A430" s="27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">
      <c r="A431" s="27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">
      <c r="A432" s="27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">
      <c r="A433" s="27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">
      <c r="A434" s="27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">
      <c r="A435" s="27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">
      <c r="A436" s="27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">
      <c r="A437" s="27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">
      <c r="A438" s="27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">
      <c r="A439" s="27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">
      <c r="A440" s="27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">
      <c r="A441" s="27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">
      <c r="A442" s="27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">
      <c r="A443" s="27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">
      <c r="A444" s="27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">
      <c r="A445" s="27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">
      <c r="A446" s="27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">
      <c r="A447" s="27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">
      <c r="A448" s="27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">
      <c r="A449" s="27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">
      <c r="A450" s="27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">
      <c r="A451" s="27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27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27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27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27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27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27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27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27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27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27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27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27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27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27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27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27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27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27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27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27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27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27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27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27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27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27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27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27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27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27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27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27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27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27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27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27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27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27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27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27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27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27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27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27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27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27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27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27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27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27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27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27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27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27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27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27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27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27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27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27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27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27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27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27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27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27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27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27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27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27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27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27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27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27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27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27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27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27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27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27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27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27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27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27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27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27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27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27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27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27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27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27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27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27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27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27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27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27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27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27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27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27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27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27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27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27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27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27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27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27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27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27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27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27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27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27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27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27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27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27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27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27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27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27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27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27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27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27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27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27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27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27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27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27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27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27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27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27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27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27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27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27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27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27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27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27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27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27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27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27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27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27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27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27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27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27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27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27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27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27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27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27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">
      <c r="A614" s="27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">
      <c r="A615" s="27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">
      <c r="A616" s="27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">
      <c r="A617" s="27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">
      <c r="A618" s="27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">
      <c r="A619" s="27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">
      <c r="A620" s="27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">
      <c r="A621" s="27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">
      <c r="A622" s="27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">
      <c r="A623" s="27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">
      <c r="A624" s="27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">
      <c r="A625" s="27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">
      <c r="A626" s="27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">
      <c r="A627" s="27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">
      <c r="A628" s="27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">
      <c r="A629" s="27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">
      <c r="A630" s="27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">
      <c r="A631" s="27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">
      <c r="A632" s="27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">
      <c r="A633" s="27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13"/>
  <sheetViews>
    <sheetView tabSelected="1" workbookViewId="0"/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2" t="s">
        <v>206</v>
      </c>
      <c r="B1" s="28" t="s">
        <v>207</v>
      </c>
      <c r="C1" s="29" t="s">
        <v>208</v>
      </c>
      <c r="D1" s="29" t="s">
        <v>209</v>
      </c>
      <c r="E1" s="29" t="s">
        <v>210</v>
      </c>
      <c r="F1" s="29" t="s">
        <v>211</v>
      </c>
      <c r="G1" s="2" t="s">
        <v>212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0" t="s">
        <v>194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2">
      <c r="A3" s="3" t="str">
        <f>'Критерий 1'!A31</f>
        <v>Рубцовская общеобразовательная школа-интернат № 2</v>
      </c>
      <c r="B3" s="21">
        <f>'Критерий 1'!E31</f>
        <v>100</v>
      </c>
      <c r="C3" s="21">
        <f>'Критерий 2'!D31</f>
        <v>98.591549295774655</v>
      </c>
      <c r="D3" s="21">
        <f>'Критерий 3'!E31</f>
        <v>99.090909090909093</v>
      </c>
      <c r="E3" s="21">
        <f>'Критерий 4'!E31</f>
        <v>97.429018555779123</v>
      </c>
      <c r="F3" s="21">
        <f>'Критерий 5'!E31</f>
        <v>98.16901408450704</v>
      </c>
      <c r="G3" s="21">
        <f t="shared" si="0"/>
        <v>98.656098205393988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5"/>
      <c r="B4" s="26"/>
      <c r="C4" s="5"/>
      <c r="D4" s="5"/>
      <c r="E4" s="5"/>
      <c r="F4" s="5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5"/>
      <c r="B5" s="26"/>
      <c r="C5" s="5"/>
      <c r="D5" s="5"/>
      <c r="E5" s="5"/>
      <c r="F5" s="5"/>
      <c r="G5" s="2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5"/>
      <c r="B6" s="26"/>
      <c r="C6" s="5"/>
      <c r="D6" s="5"/>
      <c r="E6" s="5"/>
      <c r="F6" s="5"/>
      <c r="G6" s="2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5"/>
      <c r="B7" s="26"/>
      <c r="C7" s="5"/>
      <c r="D7" s="5"/>
      <c r="E7" s="5"/>
      <c r="F7" s="5"/>
      <c r="G7" s="2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5"/>
      <c r="B8" s="26"/>
      <c r="C8" s="5"/>
      <c r="D8" s="5"/>
      <c r="E8" s="5"/>
      <c r="F8" s="5"/>
      <c r="G8" s="2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5"/>
      <c r="B9" s="26"/>
      <c r="C9" s="5"/>
      <c r="D9" s="5"/>
      <c r="E9" s="5"/>
      <c r="F9" s="5"/>
      <c r="G9" s="2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5"/>
      <c r="B10" s="26"/>
      <c r="C10" s="5"/>
      <c r="D10" s="5"/>
      <c r="E10" s="5"/>
      <c r="F10" s="5"/>
      <c r="G10" s="2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5"/>
      <c r="B11" s="26"/>
      <c r="C11" s="5"/>
      <c r="D11" s="5"/>
      <c r="E11" s="5"/>
      <c r="F11" s="5"/>
      <c r="G11" s="2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5"/>
      <c r="B12" s="26"/>
      <c r="C12" s="5"/>
      <c r="D12" s="5"/>
      <c r="E12" s="5"/>
      <c r="F12" s="5"/>
      <c r="G12" s="2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5"/>
      <c r="B13" s="26"/>
      <c r="C13" s="5"/>
      <c r="D13" s="5"/>
      <c r="E13" s="5"/>
      <c r="F13" s="5"/>
      <c r="G13" s="2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5"/>
      <c r="B14" s="26"/>
      <c r="C14" s="5"/>
      <c r="D14" s="5"/>
      <c r="E14" s="5"/>
      <c r="F14" s="5"/>
      <c r="G14" s="2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5"/>
      <c r="B15" s="26"/>
      <c r="C15" s="5"/>
      <c r="D15" s="5"/>
      <c r="E15" s="5"/>
      <c r="F15" s="5"/>
      <c r="G15" s="2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5"/>
      <c r="B16" s="26"/>
      <c r="C16" s="5"/>
      <c r="D16" s="5"/>
      <c r="E16" s="5"/>
      <c r="F16" s="5"/>
      <c r="G16" s="2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5"/>
      <c r="B17" s="26"/>
      <c r="C17" s="5"/>
      <c r="D17" s="5"/>
      <c r="E17" s="5"/>
      <c r="F17" s="5"/>
      <c r="G17" s="2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5"/>
      <c r="B18" s="26"/>
      <c r="C18" s="5"/>
      <c r="D18" s="5"/>
      <c r="E18" s="5"/>
      <c r="F18" s="5"/>
      <c r="G18" s="2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5"/>
      <c r="B19" s="26"/>
      <c r="C19" s="5"/>
      <c r="D19" s="5"/>
      <c r="E19" s="5"/>
      <c r="F19" s="5"/>
      <c r="G19" s="2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26"/>
      <c r="C20" s="5"/>
      <c r="D20" s="5"/>
      <c r="E20" s="5"/>
      <c r="F20" s="5"/>
      <c r="G20" s="26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26"/>
      <c r="C21" s="5"/>
      <c r="D21" s="5"/>
      <c r="E21" s="5"/>
      <c r="F21" s="5"/>
      <c r="G21" s="2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26"/>
      <c r="C22" s="5"/>
      <c r="D22" s="5"/>
      <c r="E22" s="5"/>
      <c r="F22" s="5"/>
      <c r="G22" s="26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26"/>
      <c r="C23" s="5"/>
      <c r="D23" s="5"/>
      <c r="E23" s="5"/>
      <c r="F23" s="5"/>
      <c r="G23" s="26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26"/>
      <c r="C24" s="5"/>
      <c r="D24" s="5"/>
      <c r="E24" s="5"/>
      <c r="F24" s="5"/>
      <c r="G24" s="2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26"/>
      <c r="C25" s="5"/>
      <c r="D25" s="5"/>
      <c r="E25" s="5"/>
      <c r="F25" s="5"/>
      <c r="G25" s="26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26"/>
      <c r="C26" s="5"/>
      <c r="D26" s="5"/>
      <c r="E26" s="5"/>
      <c r="F26" s="5"/>
      <c r="G26" s="26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26"/>
      <c r="C27" s="5"/>
      <c r="D27" s="5"/>
      <c r="E27" s="5"/>
      <c r="F27" s="5"/>
      <c r="G27" s="26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26"/>
      <c r="C28" s="5"/>
      <c r="D28" s="5"/>
      <c r="E28" s="5"/>
      <c r="F28" s="5"/>
      <c r="G28" s="2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26"/>
      <c r="C29" s="5"/>
      <c r="D29" s="5"/>
      <c r="E29" s="5"/>
      <c r="F29" s="5"/>
      <c r="G29" s="2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26"/>
      <c r="C30" s="5"/>
      <c r="D30" s="5"/>
      <c r="E30" s="5"/>
      <c r="F30" s="5"/>
      <c r="G30" s="2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26"/>
      <c r="C31" s="5"/>
      <c r="D31" s="5"/>
      <c r="E31" s="5"/>
      <c r="F31" s="5"/>
      <c r="G31" s="2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26"/>
      <c r="C32" s="5"/>
      <c r="D32" s="5"/>
      <c r="E32" s="5"/>
      <c r="F32" s="5"/>
      <c r="G32" s="2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26"/>
      <c r="C33" s="5"/>
      <c r="D33" s="5"/>
      <c r="E33" s="5"/>
      <c r="F33" s="5"/>
      <c r="G33" s="2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26"/>
      <c r="C34" s="5"/>
      <c r="D34" s="5"/>
      <c r="E34" s="5"/>
      <c r="F34" s="5"/>
      <c r="G34" s="2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26"/>
      <c r="C35" s="5"/>
      <c r="D35" s="5"/>
      <c r="E35" s="5"/>
      <c r="F35" s="5"/>
      <c r="G35" s="2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26"/>
      <c r="C36" s="5"/>
      <c r="D36" s="5"/>
      <c r="E36" s="5"/>
      <c r="F36" s="5"/>
      <c r="G36" s="2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26"/>
      <c r="C37" s="5"/>
      <c r="D37" s="5"/>
      <c r="E37" s="5"/>
      <c r="F37" s="5"/>
      <c r="G37" s="2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26"/>
      <c r="C38" s="5"/>
      <c r="D38" s="5"/>
      <c r="E38" s="5"/>
      <c r="F38" s="5"/>
      <c r="G38" s="2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26"/>
      <c r="C39" s="5"/>
      <c r="D39" s="5"/>
      <c r="E39" s="5"/>
      <c r="F39" s="5"/>
      <c r="G39" s="2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26"/>
      <c r="C40" s="5"/>
      <c r="D40" s="5"/>
      <c r="E40" s="5"/>
      <c r="F40" s="5"/>
      <c r="G40" s="2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26"/>
      <c r="C41" s="5"/>
      <c r="D41" s="5"/>
      <c r="E41" s="5"/>
      <c r="F41" s="5"/>
      <c r="G41" s="2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26"/>
      <c r="C42" s="5"/>
      <c r="D42" s="5"/>
      <c r="E42" s="5"/>
      <c r="F42" s="5"/>
      <c r="G42" s="2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26"/>
      <c r="C43" s="5"/>
      <c r="D43" s="5"/>
      <c r="E43" s="5"/>
      <c r="F43" s="5"/>
      <c r="G43" s="26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26"/>
      <c r="C44" s="5"/>
      <c r="D44" s="5"/>
      <c r="E44" s="5"/>
      <c r="F44" s="5"/>
      <c r="G44" s="26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26"/>
      <c r="C45" s="5"/>
      <c r="D45" s="5"/>
      <c r="E45" s="5"/>
      <c r="F45" s="5"/>
      <c r="G45" s="26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26"/>
      <c r="C46" s="5"/>
      <c r="D46" s="5"/>
      <c r="E46" s="5"/>
      <c r="F46" s="5"/>
      <c r="G46" s="2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26"/>
      <c r="C47" s="5"/>
      <c r="D47" s="5"/>
      <c r="E47" s="5"/>
      <c r="F47" s="5"/>
      <c r="G47" s="26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26"/>
      <c r="C48" s="5"/>
      <c r="D48" s="5"/>
      <c r="E48" s="5"/>
      <c r="F48" s="5"/>
      <c r="G48" s="26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26"/>
      <c r="C49" s="5"/>
      <c r="D49" s="5"/>
      <c r="E49" s="5"/>
      <c r="F49" s="5"/>
      <c r="G49" s="2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26"/>
      <c r="C50" s="5"/>
      <c r="D50" s="5"/>
      <c r="E50" s="5"/>
      <c r="F50" s="5"/>
      <c r="G50" s="2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26"/>
      <c r="C51" s="5"/>
      <c r="D51" s="5"/>
      <c r="E51" s="5"/>
      <c r="F51" s="5"/>
      <c r="G51" s="2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26"/>
      <c r="C52" s="5"/>
      <c r="D52" s="5"/>
      <c r="E52" s="5"/>
      <c r="F52" s="5"/>
      <c r="G52" s="2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26"/>
      <c r="C53" s="5"/>
      <c r="D53" s="5"/>
      <c r="E53" s="5"/>
      <c r="F53" s="5"/>
      <c r="G53" s="2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26"/>
      <c r="C54" s="5"/>
      <c r="D54" s="5"/>
      <c r="E54" s="5"/>
      <c r="F54" s="5"/>
      <c r="G54" s="2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26"/>
      <c r="C55" s="5"/>
      <c r="D55" s="5"/>
      <c r="E55" s="5"/>
      <c r="F55" s="5"/>
      <c r="G55" s="2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26"/>
      <c r="C56" s="5"/>
      <c r="D56" s="5"/>
      <c r="E56" s="5"/>
      <c r="F56" s="5"/>
      <c r="G56" s="2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26"/>
      <c r="C57" s="5"/>
      <c r="D57" s="5"/>
      <c r="E57" s="5"/>
      <c r="F57" s="5"/>
      <c r="G57" s="2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26"/>
      <c r="C58" s="5"/>
      <c r="D58" s="5"/>
      <c r="E58" s="5"/>
      <c r="F58" s="5"/>
      <c r="G58" s="2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26"/>
      <c r="C59" s="5"/>
      <c r="D59" s="5"/>
      <c r="E59" s="5"/>
      <c r="F59" s="5"/>
      <c r="G59" s="2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26"/>
      <c r="C60" s="5"/>
      <c r="D60" s="5"/>
      <c r="E60" s="5"/>
      <c r="F60" s="5"/>
      <c r="G60" s="2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26"/>
      <c r="C61" s="5"/>
      <c r="D61" s="5"/>
      <c r="E61" s="5"/>
      <c r="F61" s="5"/>
      <c r="G61" s="2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26"/>
      <c r="C62" s="5"/>
      <c r="D62" s="5"/>
      <c r="E62" s="5"/>
      <c r="F62" s="5"/>
      <c r="G62" s="2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26"/>
      <c r="C63" s="5"/>
      <c r="D63" s="5"/>
      <c r="E63" s="5"/>
      <c r="F63" s="5"/>
      <c r="G63" s="2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26"/>
      <c r="C64" s="5"/>
      <c r="D64" s="5"/>
      <c r="E64" s="5"/>
      <c r="F64" s="5"/>
      <c r="G64" s="2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26"/>
      <c r="C65" s="5"/>
      <c r="D65" s="5"/>
      <c r="E65" s="5"/>
      <c r="F65" s="5"/>
      <c r="G65" s="2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26"/>
      <c r="C66" s="5"/>
      <c r="D66" s="5"/>
      <c r="E66" s="5"/>
      <c r="F66" s="5"/>
      <c r="G66" s="2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26"/>
      <c r="C67" s="5"/>
      <c r="D67" s="5"/>
      <c r="E67" s="5"/>
      <c r="F67" s="5"/>
      <c r="G67" s="2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26"/>
      <c r="C68" s="5"/>
      <c r="D68" s="5"/>
      <c r="E68" s="5"/>
      <c r="F68" s="5"/>
      <c r="G68" s="2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26"/>
      <c r="C69" s="5"/>
      <c r="D69" s="5"/>
      <c r="E69" s="5"/>
      <c r="F69" s="5"/>
      <c r="G69" s="2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26"/>
      <c r="C70" s="5"/>
      <c r="D70" s="5"/>
      <c r="E70" s="5"/>
      <c r="F70" s="5"/>
      <c r="G70" s="2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26"/>
      <c r="C71" s="5"/>
      <c r="D71" s="5"/>
      <c r="E71" s="5"/>
      <c r="F71" s="5"/>
      <c r="G71" s="2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26"/>
      <c r="C72" s="5"/>
      <c r="D72" s="5"/>
      <c r="E72" s="5"/>
      <c r="F72" s="5"/>
      <c r="G72" s="2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26"/>
      <c r="C73" s="5"/>
      <c r="D73" s="5"/>
      <c r="E73" s="5"/>
      <c r="F73" s="5"/>
      <c r="G73" s="2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26"/>
      <c r="C74" s="5"/>
      <c r="D74" s="5"/>
      <c r="E74" s="5"/>
      <c r="F74" s="5"/>
      <c r="G74" s="2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26"/>
      <c r="C75" s="5"/>
      <c r="D75" s="5"/>
      <c r="E75" s="5"/>
      <c r="F75" s="5"/>
      <c r="G75" s="2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26"/>
      <c r="C76" s="5"/>
      <c r="D76" s="5"/>
      <c r="E76" s="5"/>
      <c r="F76" s="5"/>
      <c r="G76" s="2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26"/>
      <c r="C77" s="5"/>
      <c r="D77" s="5"/>
      <c r="E77" s="5"/>
      <c r="F77" s="5"/>
      <c r="G77" s="2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26"/>
      <c r="C78" s="5"/>
      <c r="D78" s="5"/>
      <c r="E78" s="5"/>
      <c r="F78" s="5"/>
      <c r="G78" s="2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26"/>
      <c r="C79" s="5"/>
      <c r="D79" s="5"/>
      <c r="E79" s="5"/>
      <c r="F79" s="5"/>
      <c r="G79" s="2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26"/>
      <c r="C80" s="5"/>
      <c r="D80" s="5"/>
      <c r="E80" s="5"/>
      <c r="F80" s="5"/>
      <c r="G80" s="2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26"/>
      <c r="C81" s="5"/>
      <c r="D81" s="5"/>
      <c r="E81" s="5"/>
      <c r="F81" s="5"/>
      <c r="G81" s="26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26"/>
      <c r="C82" s="5"/>
      <c r="D82" s="5"/>
      <c r="E82" s="5"/>
      <c r="F82" s="5"/>
      <c r="G82" s="26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26"/>
      <c r="C83" s="5"/>
      <c r="D83" s="5"/>
      <c r="E83" s="5"/>
      <c r="F83" s="5"/>
      <c r="G83" s="2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26"/>
      <c r="C84" s="5"/>
      <c r="D84" s="5"/>
      <c r="E84" s="5"/>
      <c r="F84" s="5"/>
      <c r="G84" s="2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26"/>
      <c r="C85" s="5"/>
      <c r="D85" s="5"/>
      <c r="E85" s="5"/>
      <c r="F85" s="5"/>
      <c r="G85" s="2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26"/>
      <c r="C86" s="5"/>
      <c r="D86" s="5"/>
      <c r="E86" s="5"/>
      <c r="F86" s="5"/>
      <c r="G86" s="2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26"/>
      <c r="C87" s="5"/>
      <c r="D87" s="5"/>
      <c r="E87" s="5"/>
      <c r="F87" s="5"/>
      <c r="G87" s="2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26"/>
      <c r="C88" s="5"/>
      <c r="D88" s="5"/>
      <c r="E88" s="5"/>
      <c r="F88" s="5"/>
      <c r="G88" s="2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26"/>
      <c r="C89" s="5"/>
      <c r="D89" s="5"/>
      <c r="E89" s="5"/>
      <c r="F89" s="5"/>
      <c r="G89" s="2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26"/>
      <c r="C90" s="5"/>
      <c r="D90" s="5"/>
      <c r="E90" s="5"/>
      <c r="F90" s="5"/>
      <c r="G90" s="26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26"/>
      <c r="C91" s="5"/>
      <c r="D91" s="5"/>
      <c r="E91" s="5"/>
      <c r="F91" s="5"/>
      <c r="G91" s="2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26"/>
      <c r="C92" s="5"/>
      <c r="D92" s="5"/>
      <c r="E92" s="5"/>
      <c r="F92" s="5"/>
      <c r="G92" s="2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26"/>
      <c r="C93" s="5"/>
      <c r="D93" s="5"/>
      <c r="E93" s="5"/>
      <c r="F93" s="5"/>
      <c r="G93" s="26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26"/>
      <c r="C94" s="5"/>
      <c r="D94" s="5"/>
      <c r="E94" s="5"/>
      <c r="F94" s="5"/>
      <c r="G94" s="2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26"/>
      <c r="C95" s="5"/>
      <c r="D95" s="5"/>
      <c r="E95" s="5"/>
      <c r="F95" s="5"/>
      <c r="G95" s="2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26"/>
      <c r="C96" s="5"/>
      <c r="D96" s="5"/>
      <c r="E96" s="5"/>
      <c r="F96" s="5"/>
      <c r="G96" s="2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26"/>
      <c r="C97" s="5"/>
      <c r="D97" s="5"/>
      <c r="E97" s="5"/>
      <c r="F97" s="5"/>
      <c r="G97" s="2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26"/>
      <c r="C98" s="5"/>
      <c r="D98" s="5"/>
      <c r="E98" s="5"/>
      <c r="F98" s="5"/>
      <c r="G98" s="2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26"/>
      <c r="C99" s="5"/>
      <c r="D99" s="5"/>
      <c r="E99" s="5"/>
      <c r="F99" s="5"/>
      <c r="G99" s="2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26"/>
      <c r="C100" s="5"/>
      <c r="D100" s="5"/>
      <c r="E100" s="5"/>
      <c r="F100" s="5"/>
      <c r="G100" s="2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26"/>
      <c r="C101" s="5"/>
      <c r="D101" s="5"/>
      <c r="E101" s="5"/>
      <c r="F101" s="5"/>
      <c r="G101" s="26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26"/>
      <c r="C102" s="5"/>
      <c r="D102" s="5"/>
      <c r="E102" s="5"/>
      <c r="F102" s="5"/>
      <c r="G102" s="2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26"/>
      <c r="C103" s="5"/>
      <c r="D103" s="5"/>
      <c r="E103" s="5"/>
      <c r="F103" s="5"/>
      <c r="G103" s="2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26"/>
      <c r="C104" s="5"/>
      <c r="D104" s="5"/>
      <c r="E104" s="5"/>
      <c r="F104" s="5"/>
      <c r="G104" s="2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26"/>
      <c r="C105" s="5"/>
      <c r="D105" s="5"/>
      <c r="E105" s="5"/>
      <c r="F105" s="5"/>
      <c r="G105" s="26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26"/>
      <c r="C106" s="5"/>
      <c r="D106" s="5"/>
      <c r="E106" s="5"/>
      <c r="F106" s="5"/>
      <c r="G106" s="26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26"/>
      <c r="C107" s="5"/>
      <c r="D107" s="5"/>
      <c r="E107" s="5"/>
      <c r="F107" s="5"/>
      <c r="G107" s="2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26"/>
      <c r="C108" s="5"/>
      <c r="D108" s="5"/>
      <c r="E108" s="5"/>
      <c r="F108" s="5"/>
      <c r="G108" s="2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26"/>
      <c r="C109" s="5"/>
      <c r="D109" s="5"/>
      <c r="E109" s="5"/>
      <c r="F109" s="5"/>
      <c r="G109" s="26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26"/>
      <c r="C110" s="5"/>
      <c r="D110" s="5"/>
      <c r="E110" s="5"/>
      <c r="F110" s="5"/>
      <c r="G110" s="2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26"/>
      <c r="C111" s="5"/>
      <c r="D111" s="5"/>
      <c r="E111" s="5"/>
      <c r="F111" s="5"/>
      <c r="G111" s="2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26"/>
      <c r="C112" s="5"/>
      <c r="D112" s="5"/>
      <c r="E112" s="5"/>
      <c r="F112" s="5"/>
      <c r="G112" s="2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26"/>
      <c r="C113" s="5"/>
      <c r="D113" s="5"/>
      <c r="E113" s="5"/>
      <c r="F113" s="5"/>
      <c r="G113" s="2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26"/>
      <c r="C114" s="5"/>
      <c r="D114" s="5"/>
      <c r="E114" s="5"/>
      <c r="F114" s="5"/>
      <c r="G114" s="2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26"/>
      <c r="C115" s="5"/>
      <c r="D115" s="5"/>
      <c r="E115" s="5"/>
      <c r="F115" s="5"/>
      <c r="G115" s="26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26"/>
      <c r="C116" s="5"/>
      <c r="D116" s="5"/>
      <c r="E116" s="5"/>
      <c r="F116" s="5"/>
      <c r="G116" s="2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26"/>
      <c r="C117" s="5"/>
      <c r="D117" s="5"/>
      <c r="E117" s="5"/>
      <c r="F117" s="5"/>
      <c r="G117" s="26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26"/>
      <c r="C118" s="5"/>
      <c r="D118" s="5"/>
      <c r="E118" s="5"/>
      <c r="F118" s="5"/>
      <c r="G118" s="2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26"/>
      <c r="C119" s="5"/>
      <c r="D119" s="5"/>
      <c r="E119" s="5"/>
      <c r="F119" s="5"/>
      <c r="G119" s="2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26"/>
      <c r="C120" s="5"/>
      <c r="D120" s="5"/>
      <c r="E120" s="5"/>
      <c r="F120" s="5"/>
      <c r="G120" s="2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26"/>
      <c r="C121" s="5"/>
      <c r="D121" s="5"/>
      <c r="E121" s="5"/>
      <c r="F121" s="5"/>
      <c r="G121" s="2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26"/>
      <c r="C122" s="5"/>
      <c r="D122" s="5"/>
      <c r="E122" s="5"/>
      <c r="F122" s="5"/>
      <c r="G122" s="2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26"/>
      <c r="C123" s="5"/>
      <c r="D123" s="5"/>
      <c r="E123" s="5"/>
      <c r="F123" s="5"/>
      <c r="G123" s="2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26"/>
      <c r="C124" s="5"/>
      <c r="D124" s="5"/>
      <c r="E124" s="5"/>
      <c r="F124" s="5"/>
      <c r="G124" s="2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26"/>
      <c r="C125" s="5"/>
      <c r="D125" s="5"/>
      <c r="E125" s="5"/>
      <c r="F125" s="5"/>
      <c r="G125" s="26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26"/>
      <c r="C126" s="5"/>
      <c r="D126" s="5"/>
      <c r="E126" s="5"/>
      <c r="F126" s="5"/>
      <c r="G126" s="2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26"/>
      <c r="C127" s="5"/>
      <c r="D127" s="5"/>
      <c r="E127" s="5"/>
      <c r="F127" s="5"/>
      <c r="G127" s="2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26"/>
      <c r="C128" s="5"/>
      <c r="D128" s="5"/>
      <c r="E128" s="5"/>
      <c r="F128" s="5"/>
      <c r="G128" s="2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26"/>
      <c r="C129" s="5"/>
      <c r="D129" s="5"/>
      <c r="E129" s="5"/>
      <c r="F129" s="5"/>
      <c r="G129" s="2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26"/>
      <c r="C130" s="5"/>
      <c r="D130" s="5"/>
      <c r="E130" s="5"/>
      <c r="F130" s="5"/>
      <c r="G130" s="2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26"/>
      <c r="C131" s="5"/>
      <c r="D131" s="5"/>
      <c r="E131" s="5"/>
      <c r="F131" s="5"/>
      <c r="G131" s="2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26"/>
      <c r="C132" s="5"/>
      <c r="D132" s="5"/>
      <c r="E132" s="5"/>
      <c r="F132" s="5"/>
      <c r="G132" s="2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26"/>
      <c r="C133" s="5"/>
      <c r="D133" s="5"/>
      <c r="E133" s="5"/>
      <c r="F133" s="5"/>
      <c r="G133" s="2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26"/>
      <c r="C134" s="5"/>
      <c r="D134" s="5"/>
      <c r="E134" s="5"/>
      <c r="F134" s="5"/>
      <c r="G134" s="2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26"/>
      <c r="C135" s="5"/>
      <c r="D135" s="5"/>
      <c r="E135" s="5"/>
      <c r="F135" s="5"/>
      <c r="G135" s="2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26"/>
      <c r="C136" s="5"/>
      <c r="D136" s="5"/>
      <c r="E136" s="5"/>
      <c r="F136" s="5"/>
      <c r="G136" s="2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26"/>
      <c r="C137" s="5"/>
      <c r="D137" s="5"/>
      <c r="E137" s="5"/>
      <c r="F137" s="5"/>
      <c r="G137" s="2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26"/>
      <c r="C138" s="5"/>
      <c r="D138" s="5"/>
      <c r="E138" s="5"/>
      <c r="F138" s="5"/>
      <c r="G138" s="2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26"/>
      <c r="C139" s="5"/>
      <c r="D139" s="5"/>
      <c r="E139" s="5"/>
      <c r="F139" s="5"/>
      <c r="G139" s="2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26"/>
      <c r="C140" s="5"/>
      <c r="D140" s="5"/>
      <c r="E140" s="5"/>
      <c r="F140" s="5"/>
      <c r="G140" s="2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26"/>
      <c r="C141" s="5"/>
      <c r="D141" s="5"/>
      <c r="E141" s="5"/>
      <c r="F141" s="5"/>
      <c r="G141" s="2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26"/>
      <c r="C142" s="5"/>
      <c r="D142" s="5"/>
      <c r="E142" s="5"/>
      <c r="F142" s="5"/>
      <c r="G142" s="2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26"/>
      <c r="C143" s="5"/>
      <c r="D143" s="5"/>
      <c r="E143" s="5"/>
      <c r="F143" s="5"/>
      <c r="G143" s="2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26"/>
      <c r="C144" s="5"/>
      <c r="D144" s="5"/>
      <c r="E144" s="5"/>
      <c r="F144" s="5"/>
      <c r="G144" s="2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26"/>
      <c r="C145" s="5"/>
      <c r="D145" s="5"/>
      <c r="E145" s="5"/>
      <c r="F145" s="5"/>
      <c r="G145" s="2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26"/>
      <c r="C146" s="5"/>
      <c r="D146" s="5"/>
      <c r="E146" s="5"/>
      <c r="F146" s="5"/>
      <c r="G146" s="2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26"/>
      <c r="C147" s="5"/>
      <c r="D147" s="5"/>
      <c r="E147" s="5"/>
      <c r="F147" s="5"/>
      <c r="G147" s="2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26"/>
      <c r="C148" s="5"/>
      <c r="D148" s="5"/>
      <c r="E148" s="5"/>
      <c r="F148" s="5"/>
      <c r="G148" s="2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26"/>
      <c r="C149" s="5"/>
      <c r="D149" s="5"/>
      <c r="E149" s="5"/>
      <c r="F149" s="5"/>
      <c r="G149" s="26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26"/>
      <c r="C150" s="5"/>
      <c r="D150" s="5"/>
      <c r="E150" s="5"/>
      <c r="F150" s="5"/>
      <c r="G150" s="2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26"/>
      <c r="C151" s="5"/>
      <c r="D151" s="5"/>
      <c r="E151" s="5"/>
      <c r="F151" s="5"/>
      <c r="G151" s="2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26"/>
      <c r="C152" s="5"/>
      <c r="D152" s="5"/>
      <c r="E152" s="5"/>
      <c r="F152" s="5"/>
      <c r="G152" s="2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26"/>
      <c r="C153" s="5"/>
      <c r="D153" s="5"/>
      <c r="E153" s="5"/>
      <c r="F153" s="5"/>
      <c r="G153" s="2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26"/>
      <c r="C154" s="5"/>
      <c r="D154" s="5"/>
      <c r="E154" s="5"/>
      <c r="F154" s="5"/>
      <c r="G154" s="2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26"/>
      <c r="C155" s="5"/>
      <c r="D155" s="5"/>
      <c r="E155" s="5"/>
      <c r="F155" s="5"/>
      <c r="G155" s="2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26"/>
      <c r="C156" s="5"/>
      <c r="D156" s="5"/>
      <c r="E156" s="5"/>
      <c r="F156" s="5"/>
      <c r="G156" s="2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26"/>
      <c r="C157" s="5"/>
      <c r="D157" s="5"/>
      <c r="E157" s="5"/>
      <c r="F157" s="5"/>
      <c r="G157" s="2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26"/>
      <c r="C158" s="5"/>
      <c r="D158" s="5"/>
      <c r="E158" s="5"/>
      <c r="F158" s="5"/>
      <c r="G158" s="2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26"/>
      <c r="C159" s="5"/>
      <c r="D159" s="5"/>
      <c r="E159" s="5"/>
      <c r="F159" s="5"/>
      <c r="G159" s="2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26"/>
      <c r="C160" s="5"/>
      <c r="D160" s="5"/>
      <c r="E160" s="5"/>
      <c r="F160" s="5"/>
      <c r="G160" s="2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26"/>
      <c r="C161" s="5"/>
      <c r="D161" s="5"/>
      <c r="E161" s="5"/>
      <c r="F161" s="5"/>
      <c r="G161" s="26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26"/>
      <c r="C162" s="5"/>
      <c r="D162" s="5"/>
      <c r="E162" s="5"/>
      <c r="F162" s="5"/>
      <c r="G162" s="2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26"/>
      <c r="C163" s="5"/>
      <c r="D163" s="5"/>
      <c r="E163" s="5"/>
      <c r="F163" s="5"/>
      <c r="G163" s="2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26"/>
      <c r="C164" s="5"/>
      <c r="D164" s="5"/>
      <c r="E164" s="5"/>
      <c r="F164" s="5"/>
      <c r="G164" s="2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26"/>
      <c r="C165" s="5"/>
      <c r="D165" s="5"/>
      <c r="E165" s="5"/>
      <c r="F165" s="5"/>
      <c r="G165" s="2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26"/>
      <c r="C166" s="5"/>
      <c r="D166" s="5"/>
      <c r="E166" s="5"/>
      <c r="F166" s="5"/>
      <c r="G166" s="2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26"/>
      <c r="C167" s="5"/>
      <c r="D167" s="5"/>
      <c r="E167" s="5"/>
      <c r="F167" s="5"/>
      <c r="G167" s="2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26"/>
      <c r="C168" s="5"/>
      <c r="D168" s="5"/>
      <c r="E168" s="5"/>
      <c r="F168" s="5"/>
      <c r="G168" s="2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26"/>
      <c r="C169" s="5"/>
      <c r="D169" s="5"/>
      <c r="E169" s="5"/>
      <c r="F169" s="5"/>
      <c r="G169" s="2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26"/>
      <c r="C170" s="5"/>
      <c r="D170" s="5"/>
      <c r="E170" s="5"/>
      <c r="F170" s="5"/>
      <c r="G170" s="2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26"/>
      <c r="C171" s="5"/>
      <c r="D171" s="5"/>
      <c r="E171" s="5"/>
      <c r="F171" s="5"/>
      <c r="G171" s="2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26"/>
      <c r="C172" s="5"/>
      <c r="D172" s="5"/>
      <c r="E172" s="5"/>
      <c r="F172" s="5"/>
      <c r="G172" s="2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26"/>
      <c r="C173" s="5"/>
      <c r="D173" s="5"/>
      <c r="E173" s="5"/>
      <c r="F173" s="5"/>
      <c r="G173" s="2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26"/>
      <c r="C174" s="5"/>
      <c r="D174" s="5"/>
      <c r="E174" s="5"/>
      <c r="F174" s="5"/>
      <c r="G174" s="2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26"/>
      <c r="C175" s="5"/>
      <c r="D175" s="5"/>
      <c r="E175" s="5"/>
      <c r="F175" s="5"/>
      <c r="G175" s="26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26"/>
      <c r="C176" s="5"/>
      <c r="D176" s="5"/>
      <c r="E176" s="5"/>
      <c r="F176" s="5"/>
      <c r="G176" s="26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26"/>
      <c r="C177" s="5"/>
      <c r="D177" s="5"/>
      <c r="E177" s="5"/>
      <c r="F177" s="5"/>
      <c r="G177" s="26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26"/>
      <c r="C178" s="5"/>
      <c r="D178" s="5"/>
      <c r="E178" s="5"/>
      <c r="F178" s="5"/>
      <c r="G178" s="26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26"/>
      <c r="C179" s="5"/>
      <c r="D179" s="5"/>
      <c r="E179" s="5"/>
      <c r="F179" s="5"/>
      <c r="G179" s="26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26"/>
      <c r="C180" s="5"/>
      <c r="D180" s="5"/>
      <c r="E180" s="5"/>
      <c r="F180" s="5"/>
      <c r="G180" s="2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26"/>
      <c r="C181" s="5"/>
      <c r="D181" s="5"/>
      <c r="E181" s="5"/>
      <c r="F181" s="5"/>
      <c r="G181" s="26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26"/>
      <c r="C182" s="5"/>
      <c r="D182" s="5"/>
      <c r="E182" s="5"/>
      <c r="F182" s="5"/>
      <c r="G182" s="26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26"/>
      <c r="C183" s="5"/>
      <c r="D183" s="5"/>
      <c r="E183" s="5"/>
      <c r="F183" s="5"/>
      <c r="G183" s="26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26"/>
      <c r="C184" s="5"/>
      <c r="D184" s="5"/>
      <c r="E184" s="5"/>
      <c r="F184" s="5"/>
      <c r="G184" s="26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26"/>
      <c r="C185" s="5"/>
      <c r="D185" s="5"/>
      <c r="E185" s="5"/>
      <c r="F185" s="5"/>
      <c r="G185" s="26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26"/>
      <c r="C186" s="5"/>
      <c r="D186" s="5"/>
      <c r="E186" s="5"/>
      <c r="F186" s="5"/>
      <c r="G186" s="26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26"/>
      <c r="C187" s="5"/>
      <c r="D187" s="5"/>
      <c r="E187" s="5"/>
      <c r="F187" s="5"/>
      <c r="G187" s="26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26"/>
      <c r="C188" s="5"/>
      <c r="D188" s="5"/>
      <c r="E188" s="5"/>
      <c r="F188" s="5"/>
      <c r="G188" s="26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26"/>
      <c r="C189" s="5"/>
      <c r="D189" s="5"/>
      <c r="E189" s="5"/>
      <c r="F189" s="5"/>
      <c r="G189" s="26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5"/>
      <c r="B190" s="26"/>
      <c r="C190" s="5"/>
      <c r="D190" s="5"/>
      <c r="E190" s="5"/>
      <c r="F190" s="5"/>
      <c r="G190" s="26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5"/>
      <c r="B191" s="26"/>
      <c r="C191" s="5"/>
      <c r="D191" s="5"/>
      <c r="E191" s="5"/>
      <c r="F191" s="5"/>
      <c r="G191" s="26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5"/>
      <c r="B192" s="26"/>
      <c r="C192" s="5"/>
      <c r="D192" s="5"/>
      <c r="E192" s="5"/>
      <c r="F192" s="5"/>
      <c r="G192" s="26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5"/>
      <c r="B193" s="26"/>
      <c r="C193" s="5"/>
      <c r="D193" s="5"/>
      <c r="E193" s="5"/>
      <c r="F193" s="5"/>
      <c r="G193" s="26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5"/>
      <c r="B194" s="26"/>
      <c r="C194" s="5"/>
      <c r="D194" s="5"/>
      <c r="E194" s="5"/>
      <c r="F194" s="5"/>
      <c r="G194" s="26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5"/>
      <c r="B195" s="26"/>
      <c r="C195" s="5"/>
      <c r="D195" s="5"/>
      <c r="E195" s="5"/>
      <c r="F195" s="5"/>
      <c r="G195" s="26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5"/>
      <c r="B196" s="26"/>
      <c r="C196" s="5"/>
      <c r="D196" s="5"/>
      <c r="E196" s="5"/>
      <c r="F196" s="5"/>
      <c r="G196" s="26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5"/>
      <c r="B197" s="26"/>
      <c r="C197" s="5"/>
      <c r="D197" s="5"/>
      <c r="E197" s="5"/>
      <c r="F197" s="5"/>
      <c r="G197" s="26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5"/>
      <c r="B198" s="26"/>
      <c r="C198" s="5"/>
      <c r="D198" s="5"/>
      <c r="E198" s="5"/>
      <c r="F198" s="5"/>
      <c r="G198" s="26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5"/>
      <c r="B199" s="26"/>
      <c r="C199" s="5"/>
      <c r="D199" s="5"/>
      <c r="E199" s="5"/>
      <c r="F199" s="5"/>
      <c r="G199" s="26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5"/>
      <c r="B200" s="26"/>
      <c r="C200" s="5"/>
      <c r="D200" s="5"/>
      <c r="E200" s="5"/>
      <c r="F200" s="5"/>
      <c r="G200" s="26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Andrew</cp:lastModifiedBy>
  <dcterms:modified xsi:type="dcterms:W3CDTF">2023-01-12T08:03:26Z</dcterms:modified>
</cp:coreProperties>
</file>